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85" windowWidth="13020" windowHeight="3780" tabRatio="602" firstSheet="1" activeTab="1"/>
  </bookViews>
  <sheets>
    <sheet name="Приложение 1 (3)" sheetId="1" r:id="rId1"/>
    <sheet name="Приложение 1 " sheetId="2" r:id="rId2"/>
    <sheet name="Приложение 2 " sheetId="3" r:id="rId3"/>
    <sheet name="Приложени 3" sheetId="4" r:id="rId4"/>
    <sheet name="Приложение 4(к 15)" sheetId="5" r:id="rId5"/>
  </sheets>
  <definedNames>
    <definedName name="_xlnm.Print_Titles" localSheetId="3">'Приложени 3'!$A:$B,'Приложени 3'!$11:$11</definedName>
    <definedName name="_xlnm.Print_Titles" localSheetId="1">'Приложение 1 '!$A:$B,'Приложение 1 '!$11:$11</definedName>
    <definedName name="_xlnm.Print_Titles" localSheetId="0">'Приложение 1 (3)'!$A:$B,'Приложение 1 (3)'!$11:$11</definedName>
    <definedName name="_xlnm.Print_Area" localSheetId="3">'Приложени 3'!$A$1:$Q$25</definedName>
    <definedName name="_xlnm.Print_Area" localSheetId="1">'Приложение 1 '!$A$1:$T$27</definedName>
    <definedName name="_xlnm.Print_Area" localSheetId="0">'Приложение 1 (3)'!$A$1:$W$22</definedName>
    <definedName name="_xlnm.Print_Area" localSheetId="2">'Приложение 2 '!$A$1:$N$24</definedName>
    <definedName name="_xlnm.Print_Area" localSheetId="4">'Приложение 4(к 15)'!$A$1:$L$25</definedName>
  </definedNames>
  <calcPr fullCalcOnLoad="1"/>
</workbook>
</file>

<file path=xl/comments1.xml><?xml version="1.0" encoding="utf-8"?>
<comments xmlns="http://schemas.openxmlformats.org/spreadsheetml/2006/main">
  <authors>
    <author>popova</author>
  </authors>
  <commentList>
    <comment ref="L7" authorId="0">
      <text>
        <r>
          <rPr>
            <b/>
            <sz val="8"/>
            <rFont val="Tahoma"/>
            <family val="2"/>
          </rPr>
          <t>popova:</t>
        </r>
        <r>
          <rPr>
            <sz val="8"/>
            <rFont val="Tahoma"/>
            <family val="2"/>
          </rPr>
          <t xml:space="preserve">
Комплексный (К)
Частичный (Ч)</t>
        </r>
      </text>
    </comment>
  </commentList>
</comments>
</file>

<file path=xl/comments2.xml><?xml version="1.0" encoding="utf-8"?>
<comments xmlns="http://schemas.openxmlformats.org/spreadsheetml/2006/main">
  <authors>
    <author>popova</author>
  </authors>
  <commentList>
    <comment ref="L7" authorId="0">
      <text>
        <r>
          <rPr>
            <b/>
            <sz val="8"/>
            <rFont val="Tahoma"/>
            <family val="2"/>
          </rPr>
          <t>popova:</t>
        </r>
        <r>
          <rPr>
            <sz val="8"/>
            <rFont val="Tahoma"/>
            <family val="2"/>
          </rPr>
          <t xml:space="preserve">
Комплексный (К)
Частичный (Ч)</t>
        </r>
      </text>
    </comment>
  </commentList>
</comments>
</file>

<file path=xl/comments5.xml><?xml version="1.0" encoding="utf-8"?>
<comments xmlns="http://schemas.openxmlformats.org/spreadsheetml/2006/main">
  <authors>
    <author>popova</author>
  </authors>
  <commentList>
    <comment ref="J8" authorId="0">
      <text>
        <r>
          <rPr>
            <b/>
            <sz val="8"/>
            <rFont val="Tahoma"/>
            <family val="2"/>
          </rPr>
          <t>popova:</t>
        </r>
        <r>
          <rPr>
            <sz val="8"/>
            <rFont val="Tahoma"/>
            <family val="2"/>
          </rPr>
          <t xml:space="preserve">
предполагается, что нумерация будет сквозная. Причем изменения создают новый том со следующим номером.</t>
        </r>
      </text>
    </comment>
  </commentList>
</comments>
</file>

<file path=xl/sharedStrings.xml><?xml version="1.0" encoding="utf-8"?>
<sst xmlns="http://schemas.openxmlformats.org/spreadsheetml/2006/main" count="356" uniqueCount="110">
  <si>
    <t>№ п\п</t>
  </si>
  <si>
    <t>Год</t>
  </si>
  <si>
    <t>ввода в эксплуатацию</t>
  </si>
  <si>
    <t>всего:</t>
  </si>
  <si>
    <t>за счет средств Фонда</t>
  </si>
  <si>
    <t>общая площадь МКД, всего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</si>
  <si>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</si>
  <si>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</si>
  <si>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</si>
  <si>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</si>
  <si>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</si>
  <si>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</si>
  <si>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чел.</t>
  </si>
  <si>
    <t>Стоимость капитального ремонта ВСЕГО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</si>
  <si>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</si>
  <si>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</si>
  <si>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Количество этажей</t>
  </si>
  <si>
    <t>Количество подъездов</t>
  </si>
  <si>
    <t>вид ремонта</t>
  </si>
  <si>
    <t>Количество жителей, зарегистрированных в МКД на дату утверждения программы</t>
  </si>
  <si>
    <t>Итого  по МО:</t>
  </si>
  <si>
    <t>МО 2</t>
  </si>
  <si>
    <t>Х</t>
  </si>
  <si>
    <t>n</t>
  </si>
  <si>
    <t>n+1</t>
  </si>
  <si>
    <t>к методическим рекомендациям</t>
  </si>
  <si>
    <t>по разработке региональной адресной программы</t>
  </si>
  <si>
    <t>по проведению капитального ремонта многоквартирных домов</t>
  </si>
  <si>
    <t>Итого  по субъекту:</t>
  </si>
  <si>
    <t>№ п/п</t>
  </si>
  <si>
    <t>…</t>
  </si>
  <si>
    <t>Приложение 1</t>
  </si>
  <si>
    <t>ремонт внутридомовых инженерных систем</t>
  </si>
  <si>
    <t>Площадь помещений МКД:</t>
  </si>
  <si>
    <t>завершение последнего комплексного капитального ремонта</t>
  </si>
  <si>
    <t>Материал стен</t>
  </si>
  <si>
    <t>за счет средств бюджета субъекта Российской Федерации</t>
  </si>
  <si>
    <t>Итого  по МО1:</t>
  </si>
  <si>
    <t>Итого  по МО2:</t>
  </si>
  <si>
    <t>Плановая дата завершения работ</t>
  </si>
  <si>
    <t>I квартал</t>
  </si>
  <si>
    <t>II квартал</t>
  </si>
  <si>
    <t>III квартал</t>
  </si>
  <si>
    <t>IV квартал</t>
  </si>
  <si>
    <t>кв.м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</si>
  <si>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</si>
  <si>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</si>
  <si>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Количество МКД</t>
  </si>
  <si>
    <t>Стоимость капитального ремонта</t>
  </si>
  <si>
    <t>Наименование МО</t>
  </si>
  <si>
    <t>Итого по субъекту:</t>
  </si>
  <si>
    <t>Адрес МКД</t>
  </si>
  <si>
    <t>руб.</t>
  </si>
  <si>
    <t>руб./кв.м</t>
  </si>
  <si>
    <t>в том числе:</t>
  </si>
  <si>
    <t xml:space="preserve">Перечень многоквартирных домов
</t>
  </si>
  <si>
    <t>Реестр многоквартирных домов по видам  ремонта</t>
  </si>
  <si>
    <t>Планируемые показатели выполнения адресной программы
по проведению капитального ремонта многоквартирных домов</t>
  </si>
  <si>
    <t>в том числе жилых помещений, находящихся в собственности граждан</t>
  </si>
  <si>
    <t>МО Иссадское сельское поселение</t>
  </si>
  <si>
    <t>Ленинградская область, Волховский район, деревня Иссад, м-н Центральный, д.12</t>
  </si>
  <si>
    <t>не проводился</t>
  </si>
  <si>
    <t>Ленинградская область, Волховский район, деревня Иссад, м-н Центральный, д.13</t>
  </si>
  <si>
    <t>панельные</t>
  </si>
  <si>
    <t>Ленинградская область, Волховский район, деревня Иссад, м-н Центральный, д.18</t>
  </si>
  <si>
    <t>Ленинградская область, Волховский район, деревня Иссад, м-н Центральный, д.19</t>
  </si>
  <si>
    <t>крупно-панельные</t>
  </si>
  <si>
    <t>ремонт внутри-инжинерных систем</t>
  </si>
  <si>
    <t>ремонт кровли, ремонт фасада</t>
  </si>
  <si>
    <t>Итого по МО</t>
  </si>
  <si>
    <t>Ленинградская область, Волховский район, деревня Иссад, м-н Центральный, д.22</t>
  </si>
  <si>
    <t xml:space="preserve"> </t>
  </si>
  <si>
    <t>Установка коллективных (общедомовых) ПУ и УУ</t>
  </si>
  <si>
    <t>куб.м.</t>
  </si>
  <si>
    <t>Ремонт фундаментов</t>
  </si>
  <si>
    <t>Энергетическое обследование дома</t>
  </si>
  <si>
    <t>Выписка из технического паспорта многоквартирного дома</t>
  </si>
  <si>
    <t>Общая площадь МКД</t>
  </si>
  <si>
    <t>отопление</t>
  </si>
  <si>
    <t>Вид</t>
  </si>
  <si>
    <t>ПУ и УУ</t>
  </si>
  <si>
    <t>ХВС</t>
  </si>
  <si>
    <t>ГВС</t>
  </si>
  <si>
    <t>Электроснабжение</t>
  </si>
  <si>
    <t>ПУ</t>
  </si>
  <si>
    <t>Удельная тепловая энергия на отопление и вентиляцию за отопительный период фактический</t>
  </si>
  <si>
    <t>кВт*ч/м2</t>
  </si>
  <si>
    <t>центральное</t>
  </si>
  <si>
    <t>есть</t>
  </si>
  <si>
    <t>нет</t>
  </si>
  <si>
    <t>МО Хваловское сельское поселение</t>
  </si>
  <si>
    <t>Ленинградская область, Волховский район, д. Хвалово дом 1а</t>
  </si>
  <si>
    <t>централизованное</t>
  </si>
  <si>
    <t>Ленинградская область, Волховский район, д. Хвалово дом 1</t>
  </si>
  <si>
    <t>Ленинградская область, Волховский район, д. Хвалово дом 2</t>
  </si>
  <si>
    <t>Ленинградская область, Волховский район, д. Хвалово дом 3</t>
  </si>
  <si>
    <t>Ленинградская область, Волховский район, д. Хвалово дом 4</t>
  </si>
  <si>
    <t>Ленинградская область, Волховский район, д. Хвалово дом 14</t>
  </si>
  <si>
    <t>Ленинградская область, Волховский район, д. Хвалово дом 16</t>
  </si>
  <si>
    <t xml:space="preserve">МО Хваловское сельское поселение </t>
  </si>
  <si>
    <t>Приложение 3 к муниципальной адресной программе по капитальному ремонту многоквартирных домов на территории дер. Хвалово  на  2013 год</t>
  </si>
  <si>
    <t>Приложение 4 к муниципальной адресной программе по капитальному ремонту многоквартирных домов на территории дер. Хвалово на 2013 год</t>
  </si>
  <si>
    <t>Приложение 2 к муниципальной адресной программе по капитальному ремонту многоквартирных домов на территории дер. Хвалово на 2013 год</t>
  </si>
  <si>
    <t>кирпичные</t>
  </si>
  <si>
    <t>ремонт внутриинженерных систем, ремонт фундамента</t>
  </si>
  <si>
    <t>843,26/кв.м.</t>
  </si>
  <si>
    <t>ремонт внутриинженерных систем, ремонт крыши</t>
  </si>
  <si>
    <t>368,83/кв.м.</t>
  </si>
  <si>
    <t>Приложение 1 к муниципальной адресной программе по капитальному ремонту многоквартирных домов на территории  дер. Хвалово на 2013 год</t>
  </si>
  <si>
    <t>ремонт кровли, ремонт системы холодного водоснабжения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</si>
</sst>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_(\$* #,##0.00_);_(\$* \(#,##0.00\);_(\$* \-??_);_(@_)"/>
    <numFmt numFmtId="175" formatCode="#,##0.0"/>
    <numFmt numFmtId="176" formatCode="#,##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_р_."/>
    <numFmt numFmtId="183" formatCode="[$-FC19]d\ mmmm\ yyyy\ &quot;г.&quot;"/>
    <numFmt numFmtId="184" formatCode="_-* #,##0.000_р_._-;\-* #,##0.000_р_._-;_-* &quot;-&quot;???_р_._-;_-@_-"/>
    <numFmt numFmtId="185" formatCode="#,##0.00_ ;\-#,##0.00\ "/>
    <numFmt numFmtId="186" formatCode="#,##0.000&quot;р.&quot;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2"/>
    </font>
    <font>
      <sz val="12"/>
      <color indexed="10"/>
      <name val="Times New Roman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176" fontId="2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top"/>
    </xf>
    <xf numFmtId="0" fontId="2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 vertical="top"/>
    </xf>
    <xf numFmtId="4" fontId="5" fillId="0" borderId="16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2"/>
    </xf>
    <xf numFmtId="0" fontId="2" fillId="0" borderId="0" xfId="0" applyFont="1" applyFill="1" applyBorder="1" applyAlignment="1">
      <alignment horizontal="right"/>
    </xf>
    <xf numFmtId="0" fontId="30" fillId="0" borderId="0" xfId="54">
      <alignment/>
      <protection/>
    </xf>
    <xf numFmtId="0" fontId="12" fillId="0" borderId="0" xfId="54" applyFont="1" applyBorder="1" applyAlignment="1">
      <alignment vertical="top" wrapText="1"/>
      <protection/>
    </xf>
    <xf numFmtId="0" fontId="12" fillId="0" borderId="0" xfId="54" applyFont="1" applyBorder="1" applyAlignment="1">
      <alignment horizontal="center" vertical="top" wrapText="1"/>
      <protection/>
    </xf>
    <xf numFmtId="0" fontId="1" fillId="0" borderId="0" xfId="55">
      <alignment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13" fillId="0" borderId="10" xfId="54" applyFont="1" applyBorder="1">
      <alignment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Border="1" applyAlignment="1">
      <alignment horizontal="left" vertical="center" wrapText="1"/>
      <protection/>
    </xf>
    <xf numFmtId="0" fontId="13" fillId="0" borderId="0" xfId="54" applyFont="1">
      <alignment/>
      <protection/>
    </xf>
    <xf numFmtId="4" fontId="6" fillId="0" borderId="10" xfId="0" applyNumberFormat="1" applyFont="1" applyFill="1" applyBorder="1" applyAlignment="1">
      <alignment horizontal="center" vertical="top"/>
    </xf>
    <xf numFmtId="0" fontId="13" fillId="0" borderId="13" xfId="54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5" fillId="0" borderId="10" xfId="54" applyFont="1" applyBorder="1" applyAlignment="1">
      <alignment horizontal="center" vertical="center" wrapText="1"/>
      <protection/>
    </xf>
    <xf numFmtId="0" fontId="15" fillId="0" borderId="17" xfId="54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>
      <alignment horizontal="center" vertical="top" wrapText="1"/>
    </xf>
    <xf numFmtId="182" fontId="2" fillId="0" borderId="10" xfId="0" applyNumberFormat="1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center" vertical="top"/>
    </xf>
    <xf numFmtId="0" fontId="13" fillId="0" borderId="12" xfId="54" applyFont="1" applyBorder="1" applyAlignment="1">
      <alignment horizontal="center"/>
      <protection/>
    </xf>
    <xf numFmtId="184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182" fontId="2" fillId="0" borderId="0" xfId="0" applyNumberFormat="1" applyFont="1" applyFill="1" applyAlignment="1">
      <alignment vertical="top"/>
    </xf>
    <xf numFmtId="173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Border="1" applyAlignment="1">
      <alignment horizontal="left"/>
    </xf>
    <xf numFmtId="182" fontId="2" fillId="24" borderId="10" xfId="0" applyNumberFormat="1" applyFont="1" applyFill="1" applyBorder="1" applyAlignment="1">
      <alignment horizontal="center" vertical="top" wrapText="1"/>
    </xf>
    <xf numFmtId="182" fontId="2" fillId="24" borderId="10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 textRotation="90" wrapText="1"/>
    </xf>
    <xf numFmtId="10" fontId="2" fillId="0" borderId="10" xfId="0" applyNumberFormat="1" applyFont="1" applyFill="1" applyBorder="1" applyAlignment="1">
      <alignment horizontal="center" vertical="top" wrapText="1"/>
    </xf>
    <xf numFmtId="10" fontId="2" fillId="0" borderId="10" xfId="0" applyNumberFormat="1" applyFont="1" applyFill="1" applyBorder="1" applyAlignment="1">
      <alignment horizontal="center" vertical="top"/>
    </xf>
    <xf numFmtId="173" fontId="2" fillId="0" borderId="10" xfId="0" applyNumberFormat="1" applyFont="1" applyFill="1" applyBorder="1" applyAlignment="1">
      <alignment vertical="top"/>
    </xf>
    <xf numFmtId="182" fontId="2" fillId="0" borderId="10" xfId="0" applyNumberFormat="1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top"/>
    </xf>
    <xf numFmtId="4" fontId="16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top"/>
    </xf>
    <xf numFmtId="182" fontId="16" fillId="0" borderId="10" xfId="0" applyNumberFormat="1" applyFont="1" applyFill="1" applyBorder="1" applyAlignment="1">
      <alignment horizontal="center" vertical="top" wrapText="1"/>
    </xf>
    <xf numFmtId="3" fontId="16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176" fontId="16" fillId="0" borderId="16" xfId="0" applyNumberFormat="1" applyFont="1" applyFill="1" applyBorder="1" applyAlignment="1">
      <alignment horizontal="center" vertical="top"/>
    </xf>
    <xf numFmtId="4" fontId="16" fillId="0" borderId="16" xfId="0" applyNumberFormat="1" applyFont="1" applyFill="1" applyBorder="1" applyAlignment="1">
      <alignment horizontal="center" vertical="top"/>
    </xf>
    <xf numFmtId="3" fontId="16" fillId="0" borderId="16" xfId="0" applyNumberFormat="1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vertical="top"/>
    </xf>
    <xf numFmtId="4" fontId="16" fillId="0" borderId="16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182" fontId="16" fillId="0" borderId="10" xfId="0" applyNumberFormat="1" applyFont="1" applyFill="1" applyBorder="1" applyAlignment="1">
      <alignment horizontal="center" vertical="top"/>
    </xf>
    <xf numFmtId="14" fontId="16" fillId="0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176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12" fillId="0" borderId="10" xfId="54" applyFont="1" applyBorder="1" applyAlignment="1">
      <alignment horizontal="right"/>
      <protection/>
    </xf>
    <xf numFmtId="0" fontId="12" fillId="0" borderId="0" xfId="54" applyFont="1">
      <alignment/>
      <protection/>
    </xf>
    <xf numFmtId="0" fontId="12" fillId="0" borderId="0" xfId="54" applyFont="1" applyAlignment="1">
      <alignment horizontal="right"/>
      <protection/>
    </xf>
    <xf numFmtId="0" fontId="2" fillId="0" borderId="12" xfId="0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top"/>
    </xf>
    <xf numFmtId="0" fontId="13" fillId="0" borderId="10" xfId="54" applyFont="1" applyBorder="1" applyAlignment="1">
      <alignment horizontal="right"/>
      <protection/>
    </xf>
    <xf numFmtId="0" fontId="37" fillId="0" borderId="0" xfId="54" applyFont="1">
      <alignment/>
      <protection/>
    </xf>
    <xf numFmtId="0" fontId="38" fillId="0" borderId="10" xfId="54" applyFont="1" applyBorder="1" applyAlignment="1">
      <alignment horizontal="center"/>
      <protection/>
    </xf>
    <xf numFmtId="184" fontId="38" fillId="0" borderId="10" xfId="54" applyNumberFormat="1" applyFont="1" applyBorder="1">
      <alignment/>
      <protection/>
    </xf>
    <xf numFmtId="0" fontId="2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182" fontId="2" fillId="0" borderId="16" xfId="0" applyNumberFormat="1" applyFont="1" applyFill="1" applyBorder="1" applyAlignment="1">
      <alignment horizontal="left" vertical="top" wrapText="1"/>
    </xf>
    <xf numFmtId="182" fontId="2" fillId="0" borderId="10" xfId="0" applyNumberFormat="1" applyFont="1" applyFill="1" applyBorder="1" applyAlignment="1">
      <alignment horizontal="left" vertical="top" wrapText="1"/>
    </xf>
    <xf numFmtId="184" fontId="6" fillId="0" borderId="10" xfId="54" applyNumberFormat="1" applyFont="1" applyBorder="1">
      <alignment/>
      <protection/>
    </xf>
    <xf numFmtId="0" fontId="6" fillId="0" borderId="10" xfId="54" applyFont="1" applyBorder="1" applyAlignment="1">
      <alignment horizontal="center"/>
      <protection/>
    </xf>
    <xf numFmtId="182" fontId="3" fillId="0" borderId="12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top"/>
    </xf>
    <xf numFmtId="0" fontId="15" fillId="0" borderId="16" xfId="54" applyFont="1" applyBorder="1" applyAlignment="1">
      <alignment horizontal="center" vertical="center" wrapText="1"/>
      <protection/>
    </xf>
    <xf numFmtId="0" fontId="15" fillId="0" borderId="17" xfId="54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4" fillId="0" borderId="22" xfId="54" applyFont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center" vertical="center"/>
      <protection/>
    </xf>
    <xf numFmtId="0" fontId="15" fillId="0" borderId="16" xfId="54" applyFont="1" applyBorder="1" applyAlignment="1">
      <alignment horizontal="center" vertical="center"/>
      <protection/>
    </xf>
    <xf numFmtId="0" fontId="15" fillId="0" borderId="17" xfId="54" applyFont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5" fillId="0" borderId="13" xfId="54" applyFont="1" applyBorder="1" applyAlignment="1">
      <alignment horizontal="center" vertical="center" wrapText="1"/>
      <protection/>
    </xf>
    <xf numFmtId="0" fontId="15" fillId="0" borderId="12" xfId="54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0" fillId="0" borderId="0" xfId="53" applyFont="1" applyFill="1" applyAlignment="1">
      <alignment horizontal="center" vertical="center" wrapText="1"/>
      <protection/>
    </xf>
    <xf numFmtId="175" fontId="10" fillId="0" borderId="0" xfId="53" applyNumberFormat="1" applyFont="1" applyFill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3" fontId="2" fillId="0" borderId="2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view="pageBreakPreview" zoomScaleNormal="75" zoomScaleSheetLayoutView="100" zoomScalePageLayoutView="0" workbookViewId="0" topLeftCell="I7">
      <pane ySplit="3645" topLeftCell="BM14" activePane="bottomLeft" state="split"/>
      <selection pane="topLeft" activeCell="P9" sqref="P1:P16384"/>
      <selection pane="bottomLeft" activeCell="N9" sqref="N9"/>
    </sheetView>
  </sheetViews>
  <sheetFormatPr defaultColWidth="11.57421875" defaultRowHeight="12.75"/>
  <cols>
    <col min="1" max="1" width="3.8515625" style="6" customWidth="1"/>
    <col min="2" max="2" width="26.8515625" style="11" customWidth="1"/>
    <col min="3" max="3" width="6.140625" style="7" customWidth="1"/>
    <col min="4" max="4" width="7.421875" style="7" customWidth="1"/>
    <col min="5" max="7" width="6.00390625" style="7" customWidth="1"/>
    <col min="8" max="8" width="10.140625" style="7" customWidth="1"/>
    <col min="9" max="9" width="9.7109375" style="7" customWidth="1"/>
    <col min="10" max="10" width="11.00390625" style="7" customWidth="1"/>
    <col min="11" max="11" width="8.00390625" style="3" customWidth="1"/>
    <col min="12" max="12" width="7.8515625" style="3" customWidth="1"/>
    <col min="13" max="14" width="10.8515625" style="8" customWidth="1"/>
    <col min="15" max="16" width="11.7109375" style="8" customWidth="1"/>
    <col min="17" max="19" width="10.57421875" style="8" customWidth="1"/>
    <col min="20" max="20" width="11.00390625" style="8" customWidth="1"/>
    <col min="21" max="21" width="10.7109375" style="8" customWidth="1"/>
    <col min="22" max="22" width="11.7109375" style="8" customWidth="1"/>
    <col min="23" max="23" width="11.57421875" style="8" customWidth="1"/>
    <col min="24" max="24" width="13.28125" style="8" customWidth="1"/>
    <col min="25" max="36" width="11.57421875" style="8" customWidth="1"/>
    <col min="37" max="16384" width="11.57421875" style="6" customWidth="1"/>
  </cols>
  <sheetData>
    <row r="1" spans="20:23" ht="12.75">
      <c r="T1" s="36"/>
      <c r="U1" s="34"/>
      <c r="V1" s="34"/>
      <c r="W1" s="34" t="s">
        <v>31</v>
      </c>
    </row>
    <row r="2" spans="20:23" ht="12.75">
      <c r="T2" s="36"/>
      <c r="U2" s="35"/>
      <c r="V2" s="35"/>
      <c r="W2" s="34" t="s">
        <v>25</v>
      </c>
    </row>
    <row r="3" spans="20:23" ht="12.75">
      <c r="T3" s="36"/>
      <c r="U3" s="35"/>
      <c r="V3" s="35"/>
      <c r="W3" s="34" t="s">
        <v>26</v>
      </c>
    </row>
    <row r="4" spans="20:23" ht="12.75">
      <c r="T4" s="36"/>
      <c r="U4" s="35"/>
      <c r="V4" s="35"/>
      <c r="W4" s="34" t="s">
        <v>27</v>
      </c>
    </row>
    <row r="5" ht="12.75">
      <c r="U5" s="35"/>
    </row>
    <row r="6" spans="1:23" ht="32.25" customHeight="1">
      <c r="A6" s="149" t="s">
        <v>55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</row>
    <row r="7" spans="1:23" ht="30" customHeight="1">
      <c r="A7" s="159" t="s">
        <v>29</v>
      </c>
      <c r="B7" s="159" t="s">
        <v>51</v>
      </c>
      <c r="C7" s="164" t="s">
        <v>1</v>
      </c>
      <c r="D7" s="164"/>
      <c r="E7" s="150" t="s">
        <v>35</v>
      </c>
      <c r="F7" s="150" t="s">
        <v>16</v>
      </c>
      <c r="G7" s="150" t="s">
        <v>17</v>
      </c>
      <c r="H7" s="146" t="s">
        <v>5</v>
      </c>
      <c r="I7" s="153" t="s">
        <v>33</v>
      </c>
      <c r="J7" s="155"/>
      <c r="K7" s="143" t="s">
        <v>19</v>
      </c>
      <c r="L7" s="143" t="s">
        <v>18</v>
      </c>
      <c r="M7" s="156" t="s">
        <v>48</v>
      </c>
      <c r="N7" s="157"/>
      <c r="O7" s="157"/>
      <c r="P7" s="157"/>
      <c r="Q7" s="157"/>
      <c r="R7" s="157"/>
      <c r="S7" s="157"/>
      <c r="T7" s="158"/>
      <c r="U7" s="146" t="s">
        <v>14</v>
      </c>
      <c r="V7" s="146" t="s">
        <v>15</v>
      </c>
      <c r="W7" s="143" t="s">
        <v>39</v>
      </c>
    </row>
    <row r="8" spans="1:23" ht="18" customHeight="1">
      <c r="A8" s="160"/>
      <c r="B8" s="160"/>
      <c r="C8" s="143" t="s">
        <v>2</v>
      </c>
      <c r="D8" s="143" t="s">
        <v>34</v>
      </c>
      <c r="E8" s="151"/>
      <c r="F8" s="151"/>
      <c r="G8" s="151"/>
      <c r="H8" s="146"/>
      <c r="I8" s="146" t="s">
        <v>3</v>
      </c>
      <c r="J8" s="146" t="s">
        <v>58</v>
      </c>
      <c r="K8" s="144"/>
      <c r="L8" s="144"/>
      <c r="M8" s="146" t="s">
        <v>3</v>
      </c>
      <c r="N8" s="84"/>
      <c r="O8" s="153" t="s">
        <v>54</v>
      </c>
      <c r="P8" s="154"/>
      <c r="Q8" s="154"/>
      <c r="R8" s="154"/>
      <c r="S8" s="154"/>
      <c r="T8" s="155"/>
      <c r="U8" s="146"/>
      <c r="V8" s="146"/>
      <c r="W8" s="144"/>
    </row>
    <row r="9" spans="1:23" ht="143.25" customHeight="1">
      <c r="A9" s="160"/>
      <c r="B9" s="162"/>
      <c r="C9" s="144"/>
      <c r="D9" s="144"/>
      <c r="E9" s="151"/>
      <c r="F9" s="151"/>
      <c r="G9" s="151"/>
      <c r="H9" s="146"/>
      <c r="I9" s="146"/>
      <c r="J9" s="146"/>
      <c r="K9" s="145"/>
      <c r="L9" s="144"/>
      <c r="M9" s="146"/>
      <c r="N9" s="63"/>
      <c r="O9" s="63" t="s">
        <v>4</v>
      </c>
      <c r="P9" s="63"/>
      <c r="Q9" s="63" t="s">
        <v>36</v>
      </c>
      <c r="R9" s="63" t="s">
        <v>45</v>
      </c>
      <c r="S9" s="63"/>
      <c r="T9" s="63" t="s">
        <v>46</v>
      </c>
      <c r="U9" s="146"/>
      <c r="V9" s="146"/>
      <c r="W9" s="144"/>
    </row>
    <row r="10" spans="1:23" ht="14.25" customHeight="1">
      <c r="A10" s="161"/>
      <c r="B10" s="163"/>
      <c r="C10" s="145"/>
      <c r="D10" s="145"/>
      <c r="E10" s="152"/>
      <c r="F10" s="152"/>
      <c r="G10" s="152"/>
      <c r="H10" s="62" t="s">
        <v>44</v>
      </c>
      <c r="I10" s="62" t="s">
        <v>44</v>
      </c>
      <c r="J10" s="62" t="s">
        <v>44</v>
      </c>
      <c r="K10" s="62" t="s">
        <v>12</v>
      </c>
      <c r="L10" s="145"/>
      <c r="M10" s="62" t="s">
        <v>52</v>
      </c>
      <c r="N10" s="62"/>
      <c r="O10" s="62" t="s">
        <v>52</v>
      </c>
      <c r="P10" s="62"/>
      <c r="Q10" s="62" t="s">
        <v>52</v>
      </c>
      <c r="R10" s="62" t="s">
        <v>52</v>
      </c>
      <c r="S10" s="62"/>
      <c r="T10" s="62" t="s">
        <v>52</v>
      </c>
      <c r="U10" s="62" t="s">
        <v>53</v>
      </c>
      <c r="V10" s="62" t="s">
        <v>53</v>
      </c>
      <c r="W10" s="145"/>
    </row>
    <row r="11" spans="1:23" ht="12.75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/>
      <c r="O11" s="42">
        <v>14</v>
      </c>
      <c r="P11" s="42"/>
      <c r="Q11" s="42">
        <v>15</v>
      </c>
      <c r="R11" s="42">
        <v>16</v>
      </c>
      <c r="S11" s="42"/>
      <c r="T11" s="42">
        <v>17</v>
      </c>
      <c r="U11" s="42">
        <v>18</v>
      </c>
      <c r="V11" s="42">
        <v>19</v>
      </c>
      <c r="W11" s="42">
        <v>20</v>
      </c>
    </row>
    <row r="12" spans="1:23" ht="12.75">
      <c r="A12" s="147" t="s">
        <v>59</v>
      </c>
      <c r="B12" s="148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31" s="4" customFormat="1" ht="62.25" customHeight="1">
      <c r="A13" s="1">
        <v>1</v>
      </c>
      <c r="B13" s="64" t="s">
        <v>60</v>
      </c>
      <c r="C13" s="45">
        <v>1979</v>
      </c>
      <c r="D13" s="65" t="s">
        <v>61</v>
      </c>
      <c r="E13" s="67" t="s">
        <v>63</v>
      </c>
      <c r="F13" s="49">
        <v>3</v>
      </c>
      <c r="G13" s="49">
        <v>3</v>
      </c>
      <c r="H13" s="2">
        <v>1377.3</v>
      </c>
      <c r="I13" s="2">
        <f>H13</f>
        <v>1377.3</v>
      </c>
      <c r="J13" s="13">
        <v>1292</v>
      </c>
      <c r="K13" s="46">
        <v>63</v>
      </c>
      <c r="L13" s="64" t="s">
        <v>67</v>
      </c>
      <c r="M13" s="68">
        <f>O13+Q13+R13+T13</f>
        <v>130000</v>
      </c>
      <c r="N13" s="85">
        <f>O13/M13*100%</f>
        <v>0.85</v>
      </c>
      <c r="O13" s="69">
        <v>110500</v>
      </c>
      <c r="P13" s="86">
        <f>Q13/M13*100%</f>
        <v>0.05</v>
      </c>
      <c r="Q13" s="69">
        <v>6500</v>
      </c>
      <c r="R13" s="69">
        <v>6500</v>
      </c>
      <c r="S13" s="86">
        <f>T13/M13*100%</f>
        <v>0.05</v>
      </c>
      <c r="T13" s="69">
        <v>6500</v>
      </c>
      <c r="U13" s="69">
        <f>M13/H13</f>
        <v>94.38756988310463</v>
      </c>
      <c r="V13" s="69">
        <f>M13/I13</f>
        <v>94.38756988310463</v>
      </c>
      <c r="W13" s="70">
        <v>40512</v>
      </c>
      <c r="X13" s="79">
        <f>O13+Q13+R13+T13</f>
        <v>130000</v>
      </c>
      <c r="Y13" s="80">
        <f>O13+Q13+R13</f>
        <v>123500</v>
      </c>
      <c r="Z13" s="4">
        <f>O13*100/Y13</f>
        <v>89.47368421052632</v>
      </c>
      <c r="AA13" s="4">
        <f>(Q13+R13)*100/Y13</f>
        <v>10.526315789473685</v>
      </c>
      <c r="AB13" s="4">
        <f>T13*100/X13</f>
        <v>5</v>
      </c>
      <c r="AC13" s="4">
        <v>130000</v>
      </c>
      <c r="AD13" s="80">
        <f aca="true" t="shared" si="0" ref="AD13:AD22">X13-AC13</f>
        <v>0</v>
      </c>
      <c r="AE13" s="4">
        <f aca="true" t="shared" si="1" ref="AE13:AE22">Y13*89.8/100</f>
        <v>110903</v>
      </c>
    </row>
    <row r="14" spans="1:31" s="4" customFormat="1" ht="63.75">
      <c r="A14" s="1">
        <v>2</v>
      </c>
      <c r="B14" s="64" t="s">
        <v>62</v>
      </c>
      <c r="C14" s="45">
        <v>1979</v>
      </c>
      <c r="D14" s="65" t="s">
        <v>61</v>
      </c>
      <c r="E14" s="67" t="s">
        <v>63</v>
      </c>
      <c r="F14" s="49">
        <v>3</v>
      </c>
      <c r="G14" s="49">
        <v>3</v>
      </c>
      <c r="H14" s="2">
        <v>1370.6</v>
      </c>
      <c r="I14" s="2">
        <f>H14</f>
        <v>1370.6</v>
      </c>
      <c r="J14" s="13">
        <v>1266</v>
      </c>
      <c r="K14" s="46">
        <v>61</v>
      </c>
      <c r="L14" s="64" t="s">
        <v>67</v>
      </c>
      <c r="M14" s="68">
        <f>O14+Q14+R14+T14</f>
        <v>570000</v>
      </c>
      <c r="N14" s="85">
        <f>O14/M14*100%</f>
        <v>0.8492052631578947</v>
      </c>
      <c r="O14" s="69">
        <v>484047</v>
      </c>
      <c r="P14" s="86">
        <f>Q14/M14*100%</f>
        <v>0.050264912280701755</v>
      </c>
      <c r="Q14" s="69">
        <v>28651</v>
      </c>
      <c r="R14" s="69">
        <v>28651</v>
      </c>
      <c r="S14" s="86">
        <f>T14/M14*100%</f>
        <v>0.050264912280701755</v>
      </c>
      <c r="T14" s="69">
        <v>28651</v>
      </c>
      <c r="U14" s="69">
        <f>M14/H14</f>
        <v>415.8762585728878</v>
      </c>
      <c r="V14" s="69">
        <f>M14/I14</f>
        <v>415.8762585728878</v>
      </c>
      <c r="W14" s="70">
        <v>40512</v>
      </c>
      <c r="X14" s="79">
        <f>O14+Q14+R14+T14</f>
        <v>570000</v>
      </c>
      <c r="Y14" s="80">
        <f>O14+Q14+R14</f>
        <v>541349</v>
      </c>
      <c r="Z14" s="4">
        <f>O14*100/Y14</f>
        <v>89.41496151281336</v>
      </c>
      <c r="AA14" s="4">
        <f>(Q14+R14)*100/Y14</f>
        <v>10.585038487186639</v>
      </c>
      <c r="AB14" s="4">
        <f>T14*100/X14</f>
        <v>5.026491228070175</v>
      </c>
      <c r="AC14" s="4">
        <v>570000</v>
      </c>
      <c r="AD14" s="80">
        <f t="shared" si="0"/>
        <v>0</v>
      </c>
      <c r="AE14" s="4">
        <f t="shared" si="1"/>
        <v>486131.40199999994</v>
      </c>
    </row>
    <row r="15" spans="1:31" s="4" customFormat="1" ht="51">
      <c r="A15" s="1">
        <v>3</v>
      </c>
      <c r="B15" s="64" t="s">
        <v>64</v>
      </c>
      <c r="C15" s="45">
        <v>1977</v>
      </c>
      <c r="D15" s="65" t="s">
        <v>61</v>
      </c>
      <c r="E15" s="65" t="s">
        <v>66</v>
      </c>
      <c r="F15" s="49">
        <v>3</v>
      </c>
      <c r="G15" s="49">
        <v>4</v>
      </c>
      <c r="H15" s="2">
        <v>1278.75</v>
      </c>
      <c r="I15" s="2">
        <f>H15</f>
        <v>1278.75</v>
      </c>
      <c r="J15" s="13">
        <v>983.32</v>
      </c>
      <c r="K15" s="46">
        <v>75</v>
      </c>
      <c r="L15" s="64" t="s">
        <v>68</v>
      </c>
      <c r="M15" s="82">
        <f>O15+Q15+R15+T15</f>
        <v>800000</v>
      </c>
      <c r="N15" s="85">
        <f>O15/M15*100%</f>
        <v>0.84915625</v>
      </c>
      <c r="O15" s="83">
        <v>679325</v>
      </c>
      <c r="P15" s="86">
        <f>Q15/M15*100%</f>
        <v>0.05028125</v>
      </c>
      <c r="Q15" s="83">
        <v>40225</v>
      </c>
      <c r="R15" s="83">
        <v>40225</v>
      </c>
      <c r="S15" s="86">
        <f>T15/M15*100%</f>
        <v>0.05028125</v>
      </c>
      <c r="T15" s="83">
        <v>40225</v>
      </c>
      <c r="U15" s="69">
        <f>M15/H15</f>
        <v>625.6109481915934</v>
      </c>
      <c r="V15" s="69">
        <f>M15/I15</f>
        <v>625.6109481915934</v>
      </c>
      <c r="W15" s="70">
        <v>40512</v>
      </c>
      <c r="X15" s="79">
        <f>O15+Q15+R15+T15</f>
        <v>800000</v>
      </c>
      <c r="Y15" s="80">
        <f>O15+Q15+R15</f>
        <v>759775</v>
      </c>
      <c r="Z15" s="4">
        <f>O15*100/Y15</f>
        <v>89.411338883222</v>
      </c>
      <c r="AA15" s="4">
        <f>(Q15+R15)*100/Y15</f>
        <v>10.588661116777994</v>
      </c>
      <c r="AB15" s="4">
        <f>T15*100/X15</f>
        <v>5.028125</v>
      </c>
      <c r="AC15" s="4">
        <v>800000</v>
      </c>
      <c r="AD15" s="80">
        <f t="shared" si="0"/>
        <v>0</v>
      </c>
      <c r="AE15" s="4">
        <f t="shared" si="1"/>
        <v>682277.95</v>
      </c>
    </row>
    <row r="16" spans="1:31" s="4" customFormat="1" ht="63.75">
      <c r="A16" s="1">
        <v>4</v>
      </c>
      <c r="B16" s="64" t="s">
        <v>65</v>
      </c>
      <c r="C16" s="45">
        <v>1977</v>
      </c>
      <c r="D16" s="65" t="s">
        <v>61</v>
      </c>
      <c r="E16" s="65" t="s">
        <v>66</v>
      </c>
      <c r="F16" s="49">
        <v>3</v>
      </c>
      <c r="G16" s="49">
        <v>4</v>
      </c>
      <c r="H16" s="2">
        <v>1233.63</v>
      </c>
      <c r="I16" s="2">
        <f>H16</f>
        <v>1233.63</v>
      </c>
      <c r="J16" s="13">
        <v>910.72</v>
      </c>
      <c r="K16" s="46">
        <v>62</v>
      </c>
      <c r="L16" s="64" t="s">
        <v>67</v>
      </c>
      <c r="M16" s="82">
        <f>O16+Q16+R16+T16</f>
        <v>690700</v>
      </c>
      <c r="N16" s="85">
        <f>O16/M16*100%</f>
        <v>0.8496134356449978</v>
      </c>
      <c r="O16" s="83">
        <v>586828</v>
      </c>
      <c r="P16" s="86">
        <f>Q16/M16*100%</f>
        <v>0.050128854785000725</v>
      </c>
      <c r="Q16" s="83">
        <v>34624</v>
      </c>
      <c r="R16" s="83">
        <v>34624</v>
      </c>
      <c r="S16" s="86">
        <f>T16/M16*100%</f>
        <v>0.050128854785000725</v>
      </c>
      <c r="T16" s="83">
        <v>34624</v>
      </c>
      <c r="U16" s="69">
        <f>M16/H16</f>
        <v>559.8923502184609</v>
      </c>
      <c r="V16" s="69">
        <f>M16/I16</f>
        <v>559.8923502184609</v>
      </c>
      <c r="W16" s="70">
        <v>40512</v>
      </c>
      <c r="X16" s="79">
        <f>O16+Q16+R16+T16</f>
        <v>690700</v>
      </c>
      <c r="Y16" s="80">
        <f>O16+Q16+R16</f>
        <v>656076</v>
      </c>
      <c r="Z16" s="4">
        <f>O16*100/Y16</f>
        <v>89.44512525987842</v>
      </c>
      <c r="AA16" s="4">
        <f>(Q16+R16)*100/Y16</f>
        <v>10.554874740121571</v>
      </c>
      <c r="AB16" s="4">
        <f>T16*100/X16</f>
        <v>5.012885478500072</v>
      </c>
      <c r="AC16" s="4">
        <v>191626</v>
      </c>
      <c r="AD16" s="80">
        <f t="shared" si="0"/>
        <v>499074</v>
      </c>
      <c r="AE16" s="4">
        <f t="shared" si="1"/>
        <v>589156.248</v>
      </c>
    </row>
    <row r="17" spans="1:31" s="4" customFormat="1" ht="12.75">
      <c r="A17" s="1">
        <v>5</v>
      </c>
      <c r="B17" s="44"/>
      <c r="C17" s="45"/>
      <c r="D17" s="49"/>
      <c r="E17" s="49"/>
      <c r="F17" s="49"/>
      <c r="G17" s="49"/>
      <c r="H17" s="2"/>
      <c r="I17" s="2"/>
      <c r="J17" s="13"/>
      <c r="K17" s="46"/>
      <c r="L17" s="44"/>
      <c r="M17" s="47"/>
      <c r="N17" s="47"/>
      <c r="O17" s="2"/>
      <c r="P17" s="2"/>
      <c r="Q17" s="2"/>
      <c r="R17" s="2"/>
      <c r="S17" s="2"/>
      <c r="T17" s="2"/>
      <c r="U17" s="5"/>
      <c r="V17" s="47"/>
      <c r="W17" s="5"/>
      <c r="X17" s="79"/>
      <c r="Y17" s="80"/>
      <c r="AD17" s="80">
        <f t="shared" si="0"/>
        <v>0</v>
      </c>
      <c r="AE17" s="4">
        <f t="shared" si="1"/>
        <v>0</v>
      </c>
    </row>
    <row r="18" spans="1:31" s="30" customFormat="1" ht="12.75" hidden="1">
      <c r="A18" s="29" t="s">
        <v>20</v>
      </c>
      <c r="B18" s="28"/>
      <c r="C18" s="31" t="s">
        <v>22</v>
      </c>
      <c r="D18" s="31" t="s">
        <v>22</v>
      </c>
      <c r="E18" s="31" t="s">
        <v>22</v>
      </c>
      <c r="F18" s="31" t="s">
        <v>22</v>
      </c>
      <c r="G18" s="31" t="s">
        <v>22</v>
      </c>
      <c r="H18" s="2"/>
      <c r="I18" s="2"/>
      <c r="J18" s="13"/>
      <c r="K18" s="32"/>
      <c r="L18" s="31" t="s">
        <v>22</v>
      </c>
      <c r="M18" s="2"/>
      <c r="N18" s="2"/>
      <c r="O18" s="2"/>
      <c r="P18" s="2"/>
      <c r="Q18" s="2"/>
      <c r="R18" s="2"/>
      <c r="S18" s="2"/>
      <c r="T18" s="2"/>
      <c r="U18" s="5"/>
      <c r="V18" s="2"/>
      <c r="W18" s="5"/>
      <c r="X18" s="79">
        <f>O18+Q18+R18+T18</f>
        <v>0</v>
      </c>
      <c r="Y18" s="80">
        <f>O18+Q18+R18</f>
        <v>0</v>
      </c>
      <c r="Z18" s="4" t="e">
        <f>O18*100/Y18</f>
        <v>#DIV/0!</v>
      </c>
      <c r="AA18" s="4" t="e">
        <f>(Q18+R18)*100/Y18</f>
        <v>#DIV/0!</v>
      </c>
      <c r="AB18" s="4" t="e">
        <f>T18*100/X18</f>
        <v>#DIV/0!</v>
      </c>
      <c r="AD18" s="80">
        <f t="shared" si="0"/>
        <v>0</v>
      </c>
      <c r="AE18" s="4">
        <f t="shared" si="1"/>
        <v>0</v>
      </c>
    </row>
    <row r="19" spans="1:31" ht="12.75" hidden="1">
      <c r="A19" s="15" t="s">
        <v>21</v>
      </c>
      <c r="B19" s="14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79">
        <f>O19+Q19+R19+T19</f>
        <v>0</v>
      </c>
      <c r="Y19" s="80">
        <f>O19+Q19+R19</f>
        <v>0</v>
      </c>
      <c r="Z19" s="4" t="e">
        <f>O19*100/Y19</f>
        <v>#DIV/0!</v>
      </c>
      <c r="AA19" s="4" t="e">
        <f>(Q19+R19)*100/Y19</f>
        <v>#DIV/0!</v>
      </c>
      <c r="AB19" s="4" t="e">
        <f>T19*100/X19</f>
        <v>#DIV/0!</v>
      </c>
      <c r="AD19" s="80">
        <f t="shared" si="0"/>
        <v>0</v>
      </c>
      <c r="AE19" s="4">
        <f t="shared" si="1"/>
        <v>0</v>
      </c>
    </row>
    <row r="20" spans="1:31" s="4" customFormat="1" ht="12.75" hidden="1">
      <c r="A20" s="19" t="s">
        <v>24</v>
      </c>
      <c r="B20" s="20"/>
      <c r="C20" s="21"/>
      <c r="D20" s="22"/>
      <c r="E20" s="22"/>
      <c r="F20" s="22"/>
      <c r="G20" s="22"/>
      <c r="H20" s="23"/>
      <c r="I20" s="23"/>
      <c r="J20" s="24"/>
      <c r="K20" s="25"/>
      <c r="L20" s="20"/>
      <c r="M20" s="26"/>
      <c r="N20" s="26"/>
      <c r="O20" s="23"/>
      <c r="P20" s="23"/>
      <c r="Q20" s="23"/>
      <c r="R20" s="23"/>
      <c r="S20" s="23"/>
      <c r="T20" s="23"/>
      <c r="U20" s="27"/>
      <c r="V20" s="26"/>
      <c r="W20" s="27"/>
      <c r="X20" s="79">
        <f>O20+Q20+R20+T20</f>
        <v>0</v>
      </c>
      <c r="Y20" s="80">
        <f>O20+Q20+R20</f>
        <v>0</v>
      </c>
      <c r="Z20" s="4" t="e">
        <f>O20*100/Y20</f>
        <v>#DIV/0!</v>
      </c>
      <c r="AA20" s="4" t="e">
        <f>(Q20+R20)*100/Y20</f>
        <v>#DIV/0!</v>
      </c>
      <c r="AB20" s="4" t="e">
        <f>T20*100/X20</f>
        <v>#DIV/0!</v>
      </c>
      <c r="AD20" s="80">
        <f t="shared" si="0"/>
        <v>0</v>
      </c>
      <c r="AE20" s="4">
        <f t="shared" si="1"/>
        <v>0</v>
      </c>
    </row>
    <row r="21" spans="1:31" s="30" customFormat="1" ht="12.75">
      <c r="A21" s="29" t="s">
        <v>20</v>
      </c>
      <c r="B21" s="28"/>
      <c r="C21" s="31" t="s">
        <v>22</v>
      </c>
      <c r="D21" s="31" t="s">
        <v>22</v>
      </c>
      <c r="E21" s="31" t="s">
        <v>22</v>
      </c>
      <c r="F21" s="31" t="s">
        <v>22</v>
      </c>
      <c r="G21" s="31" t="s">
        <v>22</v>
      </c>
      <c r="H21" s="2">
        <f>H13+H14+H15+H16</f>
        <v>5260.28</v>
      </c>
      <c r="I21" s="2">
        <f>I13+I14+I15+I16</f>
        <v>5260.28</v>
      </c>
      <c r="J21" s="2">
        <f>J13+J14+J15+J16</f>
        <v>4452.04</v>
      </c>
      <c r="K21" s="2">
        <f>K13+K14+K15+K16</f>
        <v>261</v>
      </c>
      <c r="L21" s="31" t="s">
        <v>22</v>
      </c>
      <c r="M21" s="2">
        <f>M13+M14+M15+M16</f>
        <v>2190700</v>
      </c>
      <c r="N21" s="2"/>
      <c r="O21" s="2">
        <f>O13+O14+O15+O16</f>
        <v>1860700</v>
      </c>
      <c r="P21" s="2"/>
      <c r="Q21" s="2">
        <f>Q13+Q14+Q15+Q16</f>
        <v>110000</v>
      </c>
      <c r="R21" s="2">
        <f>R13+R14+R15+R16</f>
        <v>110000</v>
      </c>
      <c r="S21" s="2"/>
      <c r="T21" s="2">
        <f>T13+T14+T15+T16</f>
        <v>110000</v>
      </c>
      <c r="U21" s="2">
        <f>U13+U14+U15+U16</f>
        <v>1695.7671268660467</v>
      </c>
      <c r="V21" s="2">
        <f>V13+V14+V15+V16</f>
        <v>1695.7671268660467</v>
      </c>
      <c r="W21" s="2"/>
      <c r="X21" s="79">
        <f>O21+Q21+R21+T21</f>
        <v>2190700</v>
      </c>
      <c r="Y21" s="80">
        <f>O21+Q21+R21</f>
        <v>2080700</v>
      </c>
      <c r="Z21" s="4">
        <f>O21*100/Y21</f>
        <v>89.42663526697746</v>
      </c>
      <c r="AA21" s="4">
        <f>(Q21+R21)*100/Y21</f>
        <v>10.57336473302254</v>
      </c>
      <c r="AB21" s="4">
        <f>T21*100/X21</f>
        <v>5.021226092116675</v>
      </c>
      <c r="AC21" s="30">
        <v>1691626</v>
      </c>
      <c r="AD21" s="80">
        <f t="shared" si="0"/>
        <v>499074</v>
      </c>
      <c r="AE21" s="4">
        <f t="shared" si="1"/>
        <v>1868468.6</v>
      </c>
    </row>
    <row r="22" spans="1:31" s="30" customFormat="1" ht="12.75">
      <c r="A22" s="29" t="s">
        <v>28</v>
      </c>
      <c r="B22" s="28"/>
      <c r="C22" s="31" t="s">
        <v>22</v>
      </c>
      <c r="D22" s="31" t="s">
        <v>22</v>
      </c>
      <c r="E22" s="31" t="s">
        <v>22</v>
      </c>
      <c r="F22" s="31" t="s">
        <v>22</v>
      </c>
      <c r="G22" s="31" t="s">
        <v>22</v>
      </c>
      <c r="H22" s="2"/>
      <c r="I22" s="2"/>
      <c r="J22" s="13"/>
      <c r="K22" s="32"/>
      <c r="L22" s="31" t="s">
        <v>22</v>
      </c>
      <c r="M22" s="2"/>
      <c r="N22" s="2"/>
      <c r="O22" s="2"/>
      <c r="P22" s="2"/>
      <c r="Q22" s="2"/>
      <c r="R22" s="2"/>
      <c r="S22" s="2"/>
      <c r="T22" s="2"/>
      <c r="U22" s="5"/>
      <c r="V22" s="2"/>
      <c r="W22" s="5"/>
      <c r="X22" s="79"/>
      <c r="Y22" s="80"/>
      <c r="Z22" s="4"/>
      <c r="AA22" s="4"/>
      <c r="AB22" s="4"/>
      <c r="AD22" s="80">
        <f t="shared" si="0"/>
        <v>0</v>
      </c>
      <c r="AE22" s="4">
        <f t="shared" si="1"/>
        <v>0</v>
      </c>
    </row>
    <row r="23" spans="1:20" ht="12.75">
      <c r="A23" s="8"/>
      <c r="B23" s="10"/>
      <c r="C23" s="3"/>
      <c r="D23" s="3"/>
      <c r="E23" s="3"/>
      <c r="F23" s="3"/>
      <c r="G23" s="3"/>
      <c r="H23" s="3"/>
      <c r="I23" s="3"/>
      <c r="J23" s="3"/>
      <c r="O23" s="8">
        <v>1860700</v>
      </c>
      <c r="Q23" s="8">
        <v>110000</v>
      </c>
      <c r="R23" s="8">
        <v>110000</v>
      </c>
      <c r="T23" s="8">
        <v>110000</v>
      </c>
    </row>
    <row r="24" spans="1:20" ht="12.75">
      <c r="A24" s="8"/>
      <c r="B24" s="10"/>
      <c r="C24" s="3"/>
      <c r="D24" s="3"/>
      <c r="E24" s="3"/>
      <c r="F24" s="3"/>
      <c r="G24" s="3"/>
      <c r="H24" s="3"/>
      <c r="I24" s="3"/>
      <c r="J24" s="3"/>
      <c r="O24" s="81">
        <f>O23-O21</f>
        <v>0</v>
      </c>
      <c r="P24" s="81"/>
      <c r="Q24" s="81">
        <f>Q23-Q21</f>
        <v>0</v>
      </c>
      <c r="R24" s="81">
        <f>R23-R21</f>
        <v>0</v>
      </c>
      <c r="S24" s="81"/>
      <c r="T24" s="81">
        <f>T23-T21</f>
        <v>0</v>
      </c>
    </row>
    <row r="25" spans="1:10" ht="12.75">
      <c r="A25" s="8"/>
      <c r="B25" s="10"/>
      <c r="C25" s="3"/>
      <c r="D25" s="3"/>
      <c r="E25" s="3"/>
      <c r="F25" s="3"/>
      <c r="G25" s="3"/>
      <c r="H25" s="3"/>
      <c r="I25" s="3"/>
      <c r="J25" s="3"/>
    </row>
    <row r="26" spans="1:10" ht="12.75">
      <c r="A26" s="8"/>
      <c r="B26" s="10"/>
      <c r="C26" s="3"/>
      <c r="D26" s="3"/>
      <c r="E26" s="3"/>
      <c r="F26" s="3"/>
      <c r="G26" s="3"/>
      <c r="H26" s="3"/>
      <c r="I26" s="3"/>
      <c r="J26" s="3"/>
    </row>
    <row r="27" spans="1:10" ht="12.75">
      <c r="A27" s="8"/>
      <c r="B27" s="10"/>
      <c r="C27" s="3"/>
      <c r="D27" s="3"/>
      <c r="E27" s="3"/>
      <c r="F27" s="3"/>
      <c r="G27" s="3"/>
      <c r="H27" s="3"/>
      <c r="I27" s="3"/>
      <c r="J27" s="3"/>
    </row>
    <row r="28" spans="1:10" ht="12.75">
      <c r="A28" s="8"/>
      <c r="B28" s="10"/>
      <c r="C28" s="3"/>
      <c r="D28" s="3"/>
      <c r="E28" s="3"/>
      <c r="F28" s="3"/>
      <c r="G28" s="3"/>
      <c r="H28" s="3"/>
      <c r="I28" s="3"/>
      <c r="J28" s="3"/>
    </row>
  </sheetData>
  <sheetProtection/>
  <mergeCells count="22">
    <mergeCell ref="A7:A10"/>
    <mergeCell ref="B7:B10"/>
    <mergeCell ref="E7:E10"/>
    <mergeCell ref="L7:L10"/>
    <mergeCell ref="F7:F10"/>
    <mergeCell ref="I8:I9"/>
    <mergeCell ref="C7:D7"/>
    <mergeCell ref="A12:B12"/>
    <mergeCell ref="A6:W6"/>
    <mergeCell ref="G7:G10"/>
    <mergeCell ref="O8:T8"/>
    <mergeCell ref="C8:C10"/>
    <mergeCell ref="D8:D10"/>
    <mergeCell ref="H7:H9"/>
    <mergeCell ref="M7:T7"/>
    <mergeCell ref="V7:V9"/>
    <mergeCell ref="I7:J7"/>
    <mergeCell ref="W7:W10"/>
    <mergeCell ref="J8:J9"/>
    <mergeCell ref="M8:M9"/>
    <mergeCell ref="U7:U9"/>
    <mergeCell ref="K7:K9"/>
  </mergeCells>
  <printOptions/>
  <pageMargins left="0.1968503937007874" right="0.1968503937007874" top="1.062992125984252" bottom="0.4" header="0.44" footer="0.3"/>
  <pageSetup firstPageNumber="1" useFirstPageNumber="1" fitToHeight="0" fitToWidth="0" horizontalDpi="300" verticalDpi="300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tabSelected="1" view="pageBreakPreview" zoomScaleNormal="75" zoomScaleSheetLayoutView="100" zoomScalePageLayoutView="0" workbookViewId="0" topLeftCell="A7">
      <selection activeCell="E30" sqref="D30:E30"/>
    </sheetView>
  </sheetViews>
  <sheetFormatPr defaultColWidth="11.57421875" defaultRowHeight="12.75"/>
  <cols>
    <col min="1" max="1" width="3.8515625" style="6" customWidth="1"/>
    <col min="2" max="2" width="26.8515625" style="11" customWidth="1"/>
    <col min="3" max="3" width="6.140625" style="7" customWidth="1"/>
    <col min="4" max="4" width="8.57421875" style="7" customWidth="1"/>
    <col min="5" max="5" width="8.7109375" style="7" customWidth="1"/>
    <col min="6" max="7" width="6.00390625" style="7" customWidth="1"/>
    <col min="8" max="8" width="10.140625" style="7" customWidth="1"/>
    <col min="9" max="9" width="9.7109375" style="7" customWidth="1"/>
    <col min="10" max="10" width="11.00390625" style="7" customWidth="1"/>
    <col min="11" max="11" width="8.00390625" style="3" customWidth="1"/>
    <col min="12" max="12" width="13.8515625" style="3" customWidth="1"/>
    <col min="13" max="13" width="12.57421875" style="8" customWidth="1"/>
    <col min="14" max="14" width="11.7109375" style="8" customWidth="1"/>
    <col min="15" max="15" width="11.57421875" style="8" customWidth="1"/>
    <col min="16" max="16" width="12.140625" style="8" customWidth="1"/>
    <col min="17" max="17" width="12.00390625" style="8" customWidth="1"/>
    <col min="18" max="18" width="10.7109375" style="8" customWidth="1"/>
    <col min="19" max="19" width="11.7109375" style="8" customWidth="1"/>
    <col min="20" max="20" width="11.57421875" style="8" customWidth="1"/>
    <col min="21" max="21" width="13.28125" style="8" customWidth="1"/>
    <col min="22" max="33" width="11.57421875" style="8" customWidth="1"/>
    <col min="34" max="16384" width="11.57421875" style="6" customWidth="1"/>
  </cols>
  <sheetData>
    <row r="1" spans="17:21" ht="12.75">
      <c r="Q1" s="165" t="s">
        <v>108</v>
      </c>
      <c r="R1" s="166"/>
      <c r="S1" s="166"/>
      <c r="T1" s="166"/>
      <c r="U1" s="8" t="s">
        <v>71</v>
      </c>
    </row>
    <row r="2" spans="17:20" ht="12.75">
      <c r="Q2" s="166"/>
      <c r="R2" s="166"/>
      <c r="S2" s="166"/>
      <c r="T2" s="166"/>
    </row>
    <row r="3" spans="17:20" ht="12.75">
      <c r="Q3" s="166"/>
      <c r="R3" s="166"/>
      <c r="S3" s="166"/>
      <c r="T3" s="166"/>
    </row>
    <row r="4" spans="17:20" ht="15" customHeight="1">
      <c r="Q4" s="166"/>
      <c r="R4" s="166"/>
      <c r="S4" s="166"/>
      <c r="T4" s="166"/>
    </row>
    <row r="5" ht="12.75">
      <c r="R5" s="35"/>
    </row>
    <row r="6" spans="1:20" ht="32.25" customHeight="1">
      <c r="A6" s="149" t="s">
        <v>55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</row>
    <row r="7" spans="1:20" ht="30" customHeight="1">
      <c r="A7" s="159" t="s">
        <v>29</v>
      </c>
      <c r="B7" s="159" t="s">
        <v>51</v>
      </c>
      <c r="C7" s="164" t="s">
        <v>1</v>
      </c>
      <c r="D7" s="164"/>
      <c r="E7" s="150" t="s">
        <v>35</v>
      </c>
      <c r="F7" s="150" t="s">
        <v>16</v>
      </c>
      <c r="G7" s="150" t="s">
        <v>17</v>
      </c>
      <c r="H7" s="146" t="s">
        <v>5</v>
      </c>
      <c r="I7" s="153" t="s">
        <v>33</v>
      </c>
      <c r="J7" s="155"/>
      <c r="K7" s="143" t="s">
        <v>19</v>
      </c>
      <c r="L7" s="143" t="s">
        <v>18</v>
      </c>
      <c r="M7" s="156" t="s">
        <v>48</v>
      </c>
      <c r="N7" s="157"/>
      <c r="O7" s="157"/>
      <c r="P7" s="157"/>
      <c r="Q7" s="158"/>
      <c r="R7" s="146" t="s">
        <v>14</v>
      </c>
      <c r="S7" s="146" t="s">
        <v>15</v>
      </c>
      <c r="T7" s="143" t="s">
        <v>39</v>
      </c>
    </row>
    <row r="8" spans="1:20" ht="18" customHeight="1">
      <c r="A8" s="160"/>
      <c r="B8" s="160"/>
      <c r="C8" s="143" t="s">
        <v>2</v>
      </c>
      <c r="D8" s="143" t="s">
        <v>34</v>
      </c>
      <c r="E8" s="151"/>
      <c r="F8" s="151"/>
      <c r="G8" s="151"/>
      <c r="H8" s="146"/>
      <c r="I8" s="146" t="s">
        <v>3</v>
      </c>
      <c r="J8" s="146" t="s">
        <v>58</v>
      </c>
      <c r="K8" s="144"/>
      <c r="L8" s="144"/>
      <c r="M8" s="146" t="s">
        <v>3</v>
      </c>
      <c r="N8" s="153" t="s">
        <v>54</v>
      </c>
      <c r="O8" s="154"/>
      <c r="P8" s="154"/>
      <c r="Q8" s="155"/>
      <c r="R8" s="146"/>
      <c r="S8" s="146"/>
      <c r="T8" s="144"/>
    </row>
    <row r="9" spans="1:20" ht="143.25" customHeight="1">
      <c r="A9" s="160"/>
      <c r="B9" s="162"/>
      <c r="C9" s="144"/>
      <c r="D9" s="144"/>
      <c r="E9" s="151"/>
      <c r="F9" s="151"/>
      <c r="G9" s="151"/>
      <c r="H9" s="146"/>
      <c r="I9" s="146"/>
      <c r="J9" s="146"/>
      <c r="K9" s="145"/>
      <c r="L9" s="144"/>
      <c r="M9" s="146"/>
      <c r="N9" s="63" t="s">
        <v>4</v>
      </c>
      <c r="O9" s="63" t="s">
        <v>36</v>
      </c>
      <c r="P9" s="63" t="s">
        <v>45</v>
      </c>
      <c r="Q9" s="63" t="s">
        <v>46</v>
      </c>
      <c r="R9" s="146"/>
      <c r="S9" s="146"/>
      <c r="T9" s="144"/>
    </row>
    <row r="10" spans="1:20" ht="14.25" customHeight="1">
      <c r="A10" s="161"/>
      <c r="B10" s="163"/>
      <c r="C10" s="145"/>
      <c r="D10" s="145"/>
      <c r="E10" s="152"/>
      <c r="F10" s="152"/>
      <c r="G10" s="152"/>
      <c r="H10" s="62" t="s">
        <v>44</v>
      </c>
      <c r="I10" s="62" t="s">
        <v>44</v>
      </c>
      <c r="J10" s="62" t="s">
        <v>44</v>
      </c>
      <c r="K10" s="62" t="s">
        <v>12</v>
      </c>
      <c r="L10" s="145"/>
      <c r="M10" s="62" t="s">
        <v>52</v>
      </c>
      <c r="N10" s="62" t="s">
        <v>52</v>
      </c>
      <c r="O10" s="62" t="s">
        <v>52</v>
      </c>
      <c r="P10" s="62" t="s">
        <v>52</v>
      </c>
      <c r="Q10" s="62" t="s">
        <v>52</v>
      </c>
      <c r="R10" s="62" t="s">
        <v>53</v>
      </c>
      <c r="S10" s="62" t="s">
        <v>53</v>
      </c>
      <c r="T10" s="145"/>
    </row>
    <row r="11" spans="1:20" ht="12.75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  <c r="T11" s="42">
        <v>20</v>
      </c>
    </row>
    <row r="12" spans="1:20" ht="12.75">
      <c r="A12" s="147" t="s">
        <v>90</v>
      </c>
      <c r="B12" s="148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</row>
    <row r="13" spans="1:28" s="4" customFormat="1" ht="69" customHeight="1" hidden="1">
      <c r="A13" s="1">
        <v>1</v>
      </c>
      <c r="B13" s="64" t="s">
        <v>91</v>
      </c>
      <c r="C13" s="45">
        <v>1966</v>
      </c>
      <c r="D13" s="65" t="s">
        <v>61</v>
      </c>
      <c r="E13" s="67" t="s">
        <v>103</v>
      </c>
      <c r="F13" s="49">
        <v>2</v>
      </c>
      <c r="G13" s="49">
        <v>2</v>
      </c>
      <c r="H13" s="2">
        <v>374.58</v>
      </c>
      <c r="I13" s="2">
        <v>374.58</v>
      </c>
      <c r="J13" s="13">
        <v>236.18</v>
      </c>
      <c r="K13" s="46">
        <v>25</v>
      </c>
      <c r="L13" s="64" t="s">
        <v>104</v>
      </c>
      <c r="M13" s="98">
        <v>315801</v>
      </c>
      <c r="N13" s="108"/>
      <c r="O13" s="108"/>
      <c r="P13" s="108"/>
      <c r="Q13" s="108"/>
      <c r="R13" s="88" t="s">
        <v>105</v>
      </c>
      <c r="S13" s="88" t="s">
        <v>105</v>
      </c>
      <c r="T13" s="89">
        <v>41608</v>
      </c>
      <c r="U13" s="79"/>
      <c r="V13" s="80">
        <f>N13+O13+P13</f>
        <v>0</v>
      </c>
      <c r="W13" s="4" t="e">
        <f>N13*100/V13</f>
        <v>#DIV/0!</v>
      </c>
      <c r="X13" s="4" t="e">
        <f>(O13+P13)*100/V13</f>
        <v>#DIV/0!</v>
      </c>
      <c r="Y13" s="4" t="e">
        <f>Q13*100/U13</f>
        <v>#DIV/0!</v>
      </c>
      <c r="Z13" s="4">
        <v>130000</v>
      </c>
      <c r="AA13" s="80">
        <f>U13-Z13</f>
        <v>-130000</v>
      </c>
      <c r="AB13" s="4">
        <f>V13*89.8/100</f>
        <v>0</v>
      </c>
    </row>
    <row r="14" spans="1:27" s="4" customFormat="1" ht="69" customHeight="1" hidden="1">
      <c r="A14" s="1">
        <v>2</v>
      </c>
      <c r="B14" s="64" t="s">
        <v>93</v>
      </c>
      <c r="C14" s="45">
        <v>1973</v>
      </c>
      <c r="D14" s="65" t="s">
        <v>61</v>
      </c>
      <c r="E14" s="67" t="s">
        <v>103</v>
      </c>
      <c r="F14" s="49">
        <v>2</v>
      </c>
      <c r="G14" s="49">
        <v>2</v>
      </c>
      <c r="H14" s="2">
        <v>715.33</v>
      </c>
      <c r="I14" s="2">
        <v>715.33</v>
      </c>
      <c r="J14" s="13">
        <v>608.04</v>
      </c>
      <c r="K14" s="46">
        <v>45</v>
      </c>
      <c r="L14" s="64"/>
      <c r="M14" s="98"/>
      <c r="N14" s="108"/>
      <c r="O14" s="108"/>
      <c r="P14" s="108"/>
      <c r="Q14" s="108"/>
      <c r="R14" s="88"/>
      <c r="S14" s="87"/>
      <c r="T14" s="89"/>
      <c r="U14" s="79"/>
      <c r="V14" s="80"/>
      <c r="AA14" s="80"/>
    </row>
    <row r="15" spans="1:27" s="4" customFormat="1" ht="69" customHeight="1" hidden="1">
      <c r="A15" s="1">
        <v>3</v>
      </c>
      <c r="B15" s="64" t="s">
        <v>94</v>
      </c>
      <c r="C15" s="45">
        <v>1973</v>
      </c>
      <c r="D15" s="65" t="s">
        <v>61</v>
      </c>
      <c r="E15" s="67" t="s">
        <v>103</v>
      </c>
      <c r="F15" s="49">
        <v>2</v>
      </c>
      <c r="G15" s="49">
        <v>2</v>
      </c>
      <c r="H15" s="2">
        <v>719.15</v>
      </c>
      <c r="I15" s="2">
        <v>719.15</v>
      </c>
      <c r="J15" s="13">
        <v>598.36</v>
      </c>
      <c r="K15" s="46">
        <v>39</v>
      </c>
      <c r="L15" s="64"/>
      <c r="M15" s="98"/>
      <c r="N15" s="108"/>
      <c r="O15" s="108"/>
      <c r="P15" s="108"/>
      <c r="Q15" s="108"/>
      <c r="R15" s="88"/>
      <c r="S15" s="87"/>
      <c r="T15" s="89"/>
      <c r="U15" s="79"/>
      <c r="V15" s="80"/>
      <c r="AA15" s="80"/>
    </row>
    <row r="16" spans="1:27" s="4" customFormat="1" ht="69" customHeight="1" hidden="1">
      <c r="A16" s="1">
        <v>4</v>
      </c>
      <c r="B16" s="64" t="s">
        <v>95</v>
      </c>
      <c r="C16" s="45">
        <v>1973</v>
      </c>
      <c r="D16" s="65" t="s">
        <v>61</v>
      </c>
      <c r="E16" s="67" t="s">
        <v>103</v>
      </c>
      <c r="F16" s="49">
        <v>2</v>
      </c>
      <c r="G16" s="49">
        <v>2</v>
      </c>
      <c r="H16" s="2">
        <v>681.62</v>
      </c>
      <c r="I16" s="2">
        <v>681.62</v>
      </c>
      <c r="J16" s="2">
        <v>681.62</v>
      </c>
      <c r="K16" s="46">
        <v>43</v>
      </c>
      <c r="L16" s="64"/>
      <c r="M16" s="98"/>
      <c r="N16" s="108"/>
      <c r="O16" s="108"/>
      <c r="P16" s="108"/>
      <c r="Q16" s="108"/>
      <c r="R16" s="88"/>
      <c r="S16" s="87"/>
      <c r="T16" s="89"/>
      <c r="U16" s="79"/>
      <c r="V16" s="80"/>
      <c r="AA16" s="80"/>
    </row>
    <row r="17" spans="1:27" s="4" customFormat="1" ht="69" customHeight="1" hidden="1">
      <c r="A17" s="1">
        <v>5</v>
      </c>
      <c r="B17" s="64" t="s">
        <v>96</v>
      </c>
      <c r="C17" s="45">
        <v>1974</v>
      </c>
      <c r="D17" s="65" t="s">
        <v>61</v>
      </c>
      <c r="E17" s="67" t="s">
        <v>103</v>
      </c>
      <c r="F17" s="49">
        <v>2</v>
      </c>
      <c r="G17" s="49">
        <v>2</v>
      </c>
      <c r="H17" s="2">
        <v>735.71</v>
      </c>
      <c r="I17" s="2">
        <v>735.71</v>
      </c>
      <c r="J17" s="13">
        <v>593.84</v>
      </c>
      <c r="K17" s="46">
        <v>47</v>
      </c>
      <c r="L17" s="64"/>
      <c r="M17" s="98"/>
      <c r="N17" s="108"/>
      <c r="O17" s="108"/>
      <c r="P17" s="108"/>
      <c r="Q17" s="108"/>
      <c r="R17" s="88"/>
      <c r="S17" s="87"/>
      <c r="T17" s="89"/>
      <c r="U17" s="79"/>
      <c r="V17" s="80"/>
      <c r="AA17" s="80"/>
    </row>
    <row r="18" spans="1:27" s="4" customFormat="1" ht="69" customHeight="1" hidden="1">
      <c r="A18" s="1">
        <v>6</v>
      </c>
      <c r="B18" s="64" t="s">
        <v>97</v>
      </c>
      <c r="C18" s="45">
        <v>1986</v>
      </c>
      <c r="D18" s="65" t="s">
        <v>61</v>
      </c>
      <c r="E18" s="67" t="s">
        <v>63</v>
      </c>
      <c r="F18" s="49">
        <v>5</v>
      </c>
      <c r="G18" s="49">
        <v>4</v>
      </c>
      <c r="H18" s="2">
        <v>3072</v>
      </c>
      <c r="I18" s="2">
        <v>3072</v>
      </c>
      <c r="J18" s="13">
        <v>2911.9</v>
      </c>
      <c r="K18" s="46">
        <v>171</v>
      </c>
      <c r="L18" s="64"/>
      <c r="M18" s="98"/>
      <c r="N18" s="108"/>
      <c r="O18" s="108"/>
      <c r="P18" s="108"/>
      <c r="Q18" s="108"/>
      <c r="R18" s="88"/>
      <c r="S18" s="87"/>
      <c r="T18" s="89"/>
      <c r="U18" s="79"/>
      <c r="V18" s="80"/>
      <c r="AA18" s="80"/>
    </row>
    <row r="19" spans="1:27" s="4" customFormat="1" ht="69" customHeight="1" hidden="1">
      <c r="A19" s="1">
        <v>2</v>
      </c>
      <c r="B19" s="64" t="s">
        <v>97</v>
      </c>
      <c r="C19" s="45">
        <v>1986</v>
      </c>
      <c r="D19" s="65" t="s">
        <v>61</v>
      </c>
      <c r="E19" s="67" t="s">
        <v>63</v>
      </c>
      <c r="F19" s="49">
        <v>5</v>
      </c>
      <c r="G19" s="49">
        <v>4</v>
      </c>
      <c r="H19" s="2">
        <v>3072</v>
      </c>
      <c r="I19" s="2">
        <v>3072</v>
      </c>
      <c r="J19" s="13">
        <v>2911.9</v>
      </c>
      <c r="K19" s="46">
        <v>171</v>
      </c>
      <c r="L19" s="64" t="s">
        <v>106</v>
      </c>
      <c r="M19" s="98">
        <v>1133.031</v>
      </c>
      <c r="N19" s="108"/>
      <c r="O19" s="108"/>
      <c r="P19" s="108"/>
      <c r="Q19" s="108"/>
      <c r="R19" s="88" t="s">
        <v>107</v>
      </c>
      <c r="S19" s="88" t="s">
        <v>107</v>
      </c>
      <c r="T19" s="89">
        <v>41547</v>
      </c>
      <c r="U19" s="79"/>
      <c r="V19" s="80"/>
      <c r="AA19" s="80"/>
    </row>
    <row r="20" spans="1:28" s="4" customFormat="1" ht="68.25" customHeight="1">
      <c r="A20" s="1">
        <v>2</v>
      </c>
      <c r="B20" s="64" t="s">
        <v>98</v>
      </c>
      <c r="C20" s="45">
        <v>1978</v>
      </c>
      <c r="D20" s="65" t="s">
        <v>61</v>
      </c>
      <c r="E20" s="67" t="s">
        <v>63</v>
      </c>
      <c r="F20" s="49">
        <v>5</v>
      </c>
      <c r="G20" s="49">
        <v>4</v>
      </c>
      <c r="H20" s="2">
        <v>3081</v>
      </c>
      <c r="I20" s="2">
        <v>1596</v>
      </c>
      <c r="J20" s="13">
        <v>1485</v>
      </c>
      <c r="K20" s="46">
        <v>170</v>
      </c>
      <c r="L20" s="64" t="s">
        <v>109</v>
      </c>
      <c r="M20" s="68">
        <v>1076746</v>
      </c>
      <c r="N20" s="69">
        <v>280000</v>
      </c>
      <c r="O20" s="69">
        <v>391397</v>
      </c>
      <c r="P20" s="69">
        <v>190000</v>
      </c>
      <c r="Q20" s="69">
        <v>215349</v>
      </c>
      <c r="R20" s="88">
        <v>674.65</v>
      </c>
      <c r="S20" s="88">
        <v>1647</v>
      </c>
      <c r="T20" s="89">
        <v>41548</v>
      </c>
      <c r="U20" s="79">
        <f>N20+O20+P20+Q20</f>
        <v>1076746</v>
      </c>
      <c r="V20" s="80">
        <f>N20+O20+P20</f>
        <v>861397</v>
      </c>
      <c r="W20" s="4">
        <f>N20*100/V20</f>
        <v>32.50533726028765</v>
      </c>
      <c r="X20" s="4">
        <f>(O20+P20)*100/V20</f>
        <v>67.49466273971235</v>
      </c>
      <c r="Y20" s="4">
        <f>Q20*100/U20</f>
        <v>19.99998142551725</v>
      </c>
      <c r="Z20" s="4">
        <v>570000</v>
      </c>
      <c r="AA20" s="80">
        <f aca="true" t="shared" si="0" ref="AA20:AA28">U20-Z20</f>
        <v>506746</v>
      </c>
      <c r="AB20" s="4">
        <f aca="true" t="shared" si="1" ref="AB20:AB28">V20*89.8/100</f>
        <v>773534.5059999999</v>
      </c>
    </row>
    <row r="21" spans="1:28" s="4" customFormat="1" ht="12.75" customHeight="1" hidden="1">
      <c r="A21" s="1">
        <v>3</v>
      </c>
      <c r="B21" s="64"/>
      <c r="C21" s="45"/>
      <c r="D21" s="65"/>
      <c r="E21" s="65"/>
      <c r="F21" s="49"/>
      <c r="G21" s="49"/>
      <c r="H21" s="2"/>
      <c r="I21" s="2"/>
      <c r="J21" s="13"/>
      <c r="K21" s="46"/>
      <c r="L21" s="107"/>
      <c r="M21" s="68">
        <f>M13+M20</f>
        <v>1392547</v>
      </c>
      <c r="N21" s="68">
        <f>N13+N20</f>
        <v>280000</v>
      </c>
      <c r="O21" s="68">
        <f>O13+O20</f>
        <v>391397</v>
      </c>
      <c r="P21" s="68">
        <f>P13+P20</f>
        <v>190000</v>
      </c>
      <c r="Q21" s="68">
        <f>Q13+Q20</f>
        <v>215349</v>
      </c>
      <c r="R21" s="69"/>
      <c r="S21" s="69"/>
      <c r="T21" s="109"/>
      <c r="U21" s="79">
        <f>N21+O21+P21+Q21</f>
        <v>1076746</v>
      </c>
      <c r="V21" s="80">
        <f>N21+O21+P21</f>
        <v>861397</v>
      </c>
      <c r="W21" s="4">
        <f>N21*100/V21</f>
        <v>32.50533726028765</v>
      </c>
      <c r="X21" s="4">
        <f>(O21+P21)*100/V21</f>
        <v>67.49466273971235</v>
      </c>
      <c r="Y21" s="4">
        <f>Q21*100/U21</f>
        <v>19.99998142551725</v>
      </c>
      <c r="Z21" s="4">
        <v>800000</v>
      </c>
      <c r="AA21" s="80">
        <f t="shared" si="0"/>
        <v>276746</v>
      </c>
      <c r="AB21" s="4">
        <f t="shared" si="1"/>
        <v>773534.5059999999</v>
      </c>
    </row>
    <row r="22" spans="1:28" s="4" customFormat="1" ht="38.25" hidden="1">
      <c r="A22" s="1">
        <v>4</v>
      </c>
      <c r="B22" s="64"/>
      <c r="C22" s="45"/>
      <c r="D22" s="65"/>
      <c r="E22" s="65"/>
      <c r="F22" s="49"/>
      <c r="G22" s="49"/>
      <c r="H22" s="2"/>
      <c r="I22" s="2"/>
      <c r="J22" s="13"/>
      <c r="K22" s="46"/>
      <c r="L22" s="107" t="s">
        <v>67</v>
      </c>
      <c r="M22" s="68">
        <f>N22+O22+P22+Q22</f>
        <v>0</v>
      </c>
      <c r="N22" s="83"/>
      <c r="O22" s="83"/>
      <c r="P22" s="83"/>
      <c r="Q22" s="83"/>
      <c r="R22" s="69"/>
      <c r="S22" s="69"/>
      <c r="T22" s="109"/>
      <c r="U22" s="79">
        <f>N22+O22+P22+Q22</f>
        <v>0</v>
      </c>
      <c r="V22" s="80">
        <f>N22+O22+P22</f>
        <v>0</v>
      </c>
      <c r="W22" s="4" t="e">
        <f>N22*100/V22</f>
        <v>#DIV/0!</v>
      </c>
      <c r="X22" s="4" t="e">
        <f>(O22+P22)*100/V22</f>
        <v>#DIV/0!</v>
      </c>
      <c r="Y22" s="4" t="e">
        <f>Q22*100/U22</f>
        <v>#DIV/0!</v>
      </c>
      <c r="Z22" s="4">
        <v>191626</v>
      </c>
      <c r="AA22" s="80">
        <f t="shared" si="0"/>
        <v>-191626</v>
      </c>
      <c r="AB22" s="4">
        <f t="shared" si="1"/>
        <v>0</v>
      </c>
    </row>
    <row r="23" spans="1:28" s="4" customFormat="1" ht="12.75" hidden="1">
      <c r="A23" s="1">
        <v>5</v>
      </c>
      <c r="B23" s="44"/>
      <c r="C23" s="45"/>
      <c r="D23" s="49"/>
      <c r="E23" s="49"/>
      <c r="F23" s="49"/>
      <c r="G23" s="49"/>
      <c r="H23" s="2"/>
      <c r="I23" s="2"/>
      <c r="J23" s="13"/>
      <c r="K23" s="46"/>
      <c r="L23" s="94"/>
      <c r="M23" s="68"/>
      <c r="N23" s="2"/>
      <c r="O23" s="2"/>
      <c r="P23" s="2"/>
      <c r="Q23" s="2"/>
      <c r="R23" s="69"/>
      <c r="S23" s="47"/>
      <c r="T23" s="97"/>
      <c r="U23" s="79"/>
      <c r="V23" s="80"/>
      <c r="AA23" s="80">
        <f t="shared" si="0"/>
        <v>0</v>
      </c>
      <c r="AB23" s="4">
        <f t="shared" si="1"/>
        <v>0</v>
      </c>
    </row>
    <row r="24" spans="1:28" s="30" customFormat="1" ht="12.75" hidden="1">
      <c r="A24" s="29" t="s">
        <v>20</v>
      </c>
      <c r="B24" s="28"/>
      <c r="C24" s="31" t="s">
        <v>22</v>
      </c>
      <c r="D24" s="31" t="s">
        <v>22</v>
      </c>
      <c r="E24" s="31" t="s">
        <v>22</v>
      </c>
      <c r="F24" s="31" t="s">
        <v>22</v>
      </c>
      <c r="G24" s="31" t="s">
        <v>22</v>
      </c>
      <c r="H24" s="2"/>
      <c r="I24" s="2"/>
      <c r="J24" s="13"/>
      <c r="K24" s="32"/>
      <c r="L24" s="110" t="s">
        <v>22</v>
      </c>
      <c r="M24" s="68">
        <f>N24+O24+P24+Q24</f>
        <v>0</v>
      </c>
      <c r="N24" s="2"/>
      <c r="O24" s="2"/>
      <c r="P24" s="2"/>
      <c r="Q24" s="2"/>
      <c r="R24" s="69"/>
      <c r="S24" s="2"/>
      <c r="T24" s="97"/>
      <c r="U24" s="79">
        <f>N24+O24+P24+Q24</f>
        <v>0</v>
      </c>
      <c r="V24" s="80">
        <f>N24+O24+P24</f>
        <v>0</v>
      </c>
      <c r="W24" s="4" t="e">
        <f>N24*100/V24</f>
        <v>#DIV/0!</v>
      </c>
      <c r="X24" s="4" t="e">
        <f>(O24+P24)*100/V24</f>
        <v>#DIV/0!</v>
      </c>
      <c r="Y24" s="4" t="e">
        <f>Q24*100/U24</f>
        <v>#DIV/0!</v>
      </c>
      <c r="AA24" s="80">
        <f t="shared" si="0"/>
        <v>0</v>
      </c>
      <c r="AB24" s="4">
        <f t="shared" si="1"/>
        <v>0</v>
      </c>
    </row>
    <row r="25" spans="1:28" ht="12.75" hidden="1">
      <c r="A25" s="15" t="s">
        <v>21</v>
      </c>
      <c r="B25" s="14"/>
      <c r="C25" s="16"/>
      <c r="D25" s="17"/>
      <c r="E25" s="17"/>
      <c r="F25" s="17"/>
      <c r="G25" s="17"/>
      <c r="H25" s="17"/>
      <c r="I25" s="17"/>
      <c r="J25" s="17"/>
      <c r="K25" s="17"/>
      <c r="L25" s="111"/>
      <c r="M25" s="68">
        <f>N25+O25+P25+Q25</f>
        <v>0</v>
      </c>
      <c r="N25" s="17"/>
      <c r="O25" s="17"/>
      <c r="P25" s="17"/>
      <c r="Q25" s="17"/>
      <c r="R25" s="139"/>
      <c r="S25" s="17"/>
      <c r="T25" s="112"/>
      <c r="U25" s="79">
        <f>N25+O25+P25+Q25</f>
        <v>0</v>
      </c>
      <c r="V25" s="80">
        <f>N25+O25+P25</f>
        <v>0</v>
      </c>
      <c r="W25" s="4" t="e">
        <f>N25*100/V25</f>
        <v>#DIV/0!</v>
      </c>
      <c r="X25" s="4" t="e">
        <f>(O25+P25)*100/V25</f>
        <v>#DIV/0!</v>
      </c>
      <c r="Y25" s="4" t="e">
        <f>Q25*100/U25</f>
        <v>#DIV/0!</v>
      </c>
      <c r="AA25" s="80">
        <f t="shared" si="0"/>
        <v>0</v>
      </c>
      <c r="AB25" s="4">
        <f t="shared" si="1"/>
        <v>0</v>
      </c>
    </row>
    <row r="26" spans="1:28" s="4" customFormat="1" ht="12.75" hidden="1">
      <c r="A26" s="19" t="s">
        <v>24</v>
      </c>
      <c r="B26" s="20"/>
      <c r="C26" s="21"/>
      <c r="D26" s="22"/>
      <c r="E26" s="22"/>
      <c r="F26" s="22"/>
      <c r="G26" s="22"/>
      <c r="H26" s="23"/>
      <c r="I26" s="23"/>
      <c r="J26" s="24"/>
      <c r="K26" s="25"/>
      <c r="L26" s="104"/>
      <c r="M26" s="68">
        <f>N26+O26+P26+Q26</f>
        <v>0</v>
      </c>
      <c r="N26" s="23"/>
      <c r="O26" s="23"/>
      <c r="P26" s="23"/>
      <c r="Q26" s="23"/>
      <c r="R26" s="140"/>
      <c r="S26" s="26"/>
      <c r="T26" s="101"/>
      <c r="U26" s="79">
        <f>N26+O26+P26+Q26</f>
        <v>0</v>
      </c>
      <c r="V26" s="80">
        <f>N26+O26+P26</f>
        <v>0</v>
      </c>
      <c r="W26" s="4" t="e">
        <f>N26*100/V26</f>
        <v>#DIV/0!</v>
      </c>
      <c r="X26" s="4" t="e">
        <f>(O26+P26)*100/V26</f>
        <v>#DIV/0!</v>
      </c>
      <c r="Y26" s="4" t="e">
        <f>Q26*100/U26</f>
        <v>#DIV/0!</v>
      </c>
      <c r="AA26" s="80">
        <f t="shared" si="0"/>
        <v>0</v>
      </c>
      <c r="AB26" s="4">
        <f t="shared" si="1"/>
        <v>0</v>
      </c>
    </row>
    <row r="27" spans="1:28" s="30" customFormat="1" ht="13.5" customHeight="1">
      <c r="A27" s="29" t="s">
        <v>20</v>
      </c>
      <c r="B27" s="28"/>
      <c r="C27" s="31"/>
      <c r="D27" s="31"/>
      <c r="E27" s="31"/>
      <c r="F27" s="31"/>
      <c r="G27" s="31"/>
      <c r="H27" s="195">
        <v>3081</v>
      </c>
      <c r="I27" s="195">
        <v>1596</v>
      </c>
      <c r="J27" s="2">
        <v>1485</v>
      </c>
      <c r="K27" s="2">
        <v>170</v>
      </c>
      <c r="L27" s="110"/>
      <c r="M27" s="68">
        <v>1076746</v>
      </c>
      <c r="N27" s="68">
        <v>280000</v>
      </c>
      <c r="O27" s="68">
        <v>391397</v>
      </c>
      <c r="P27" s="68">
        <v>190000</v>
      </c>
      <c r="Q27" s="68">
        <v>215349</v>
      </c>
      <c r="R27" s="68">
        <v>674.65</v>
      </c>
      <c r="S27" s="68">
        <v>1647</v>
      </c>
      <c r="T27" s="98"/>
      <c r="U27" s="79">
        <f>N27+O27+P27+Q27</f>
        <v>1076746</v>
      </c>
      <c r="V27" s="80">
        <f>N27+O27+P27</f>
        <v>861397</v>
      </c>
      <c r="W27" s="4">
        <f>N27*100/V27</f>
        <v>32.50533726028765</v>
      </c>
      <c r="X27" s="4">
        <f>(O27+P27)*100/V27</f>
        <v>67.49466273971235</v>
      </c>
      <c r="Y27" s="4">
        <f>Q27*100/U27</f>
        <v>19.99998142551725</v>
      </c>
      <c r="Z27" s="30">
        <v>1691626</v>
      </c>
      <c r="AA27" s="80">
        <f t="shared" si="0"/>
        <v>-614880</v>
      </c>
      <c r="AB27" s="4">
        <f t="shared" si="1"/>
        <v>773534.5059999999</v>
      </c>
    </row>
    <row r="28" spans="1:28" s="30" customFormat="1" ht="12.75" hidden="1">
      <c r="A28" s="29" t="s">
        <v>28</v>
      </c>
      <c r="B28" s="28"/>
      <c r="C28" s="31" t="s">
        <v>22</v>
      </c>
      <c r="D28" s="31" t="s">
        <v>22</v>
      </c>
      <c r="E28" s="31" t="s">
        <v>22</v>
      </c>
      <c r="F28" s="31" t="s">
        <v>22</v>
      </c>
      <c r="G28" s="31" t="s">
        <v>22</v>
      </c>
      <c r="H28" s="2"/>
      <c r="I28" s="2"/>
      <c r="J28" s="13"/>
      <c r="K28" s="32"/>
      <c r="L28" s="31" t="s">
        <v>22</v>
      </c>
      <c r="M28" s="2"/>
      <c r="N28" s="2"/>
      <c r="O28" s="2"/>
      <c r="P28" s="2"/>
      <c r="Q28" s="2"/>
      <c r="R28" s="5"/>
      <c r="S28" s="2"/>
      <c r="T28" s="5"/>
      <c r="U28" s="79"/>
      <c r="V28" s="80"/>
      <c r="W28" s="4"/>
      <c r="X28" s="4"/>
      <c r="Y28" s="4"/>
      <c r="AA28" s="80">
        <f t="shared" si="0"/>
        <v>0</v>
      </c>
      <c r="AB28" s="4">
        <f t="shared" si="1"/>
        <v>0</v>
      </c>
    </row>
    <row r="29" spans="1:10" ht="12.75">
      <c r="A29" s="8"/>
      <c r="B29" s="10"/>
      <c r="C29" s="3"/>
      <c r="D29" s="3"/>
      <c r="E29" s="3"/>
      <c r="F29" s="3"/>
      <c r="G29" s="3"/>
      <c r="H29" s="3"/>
      <c r="I29" s="3"/>
      <c r="J29" s="3"/>
    </row>
    <row r="30" spans="1:17" ht="12.75">
      <c r="A30" s="8"/>
      <c r="B30" s="10"/>
      <c r="C30" s="3"/>
      <c r="D30" s="3"/>
      <c r="E30" s="3"/>
      <c r="F30" s="3"/>
      <c r="G30" s="3"/>
      <c r="H30" s="3"/>
      <c r="I30" s="3"/>
      <c r="J30" s="3"/>
      <c r="N30" s="81"/>
      <c r="O30" s="81"/>
      <c r="P30" s="81"/>
      <c r="Q30" s="81"/>
    </row>
    <row r="31" spans="1:10" ht="12.75">
      <c r="A31" s="8"/>
      <c r="B31" s="10"/>
      <c r="C31" s="3"/>
      <c r="D31" s="3"/>
      <c r="E31" s="3"/>
      <c r="F31" s="3"/>
      <c r="G31" s="3"/>
      <c r="H31" s="3"/>
      <c r="I31" s="3"/>
      <c r="J31" s="3"/>
    </row>
    <row r="32" spans="1:10" ht="12.75">
      <c r="A32" s="8"/>
      <c r="B32" s="10"/>
      <c r="C32" s="3"/>
      <c r="D32" s="3"/>
      <c r="E32" s="3"/>
      <c r="F32" s="3"/>
      <c r="G32" s="3"/>
      <c r="H32" s="3"/>
      <c r="I32" s="3"/>
      <c r="J32" s="3"/>
    </row>
    <row r="33" spans="1:10" ht="12.75">
      <c r="A33" s="8"/>
      <c r="B33" s="10"/>
      <c r="C33" s="3"/>
      <c r="D33" s="3"/>
      <c r="E33" s="3"/>
      <c r="F33" s="3"/>
      <c r="G33" s="3"/>
      <c r="H33" s="3"/>
      <c r="I33" s="3"/>
      <c r="J33" s="3"/>
    </row>
    <row r="34" spans="1:10" ht="12.75">
      <c r="A34" s="8"/>
      <c r="B34" s="10"/>
      <c r="C34" s="3"/>
      <c r="D34" s="3"/>
      <c r="E34" s="3"/>
      <c r="F34" s="3"/>
      <c r="G34" s="3"/>
      <c r="H34" s="3"/>
      <c r="I34" s="3"/>
      <c r="J34" s="3"/>
    </row>
  </sheetData>
  <sheetProtection/>
  <mergeCells count="23">
    <mergeCell ref="B7:B10"/>
    <mergeCell ref="C7:D7"/>
    <mergeCell ref="T7:T10"/>
    <mergeCell ref="I8:I9"/>
    <mergeCell ref="J8:J9"/>
    <mergeCell ref="M8:M9"/>
    <mergeCell ref="A12:B12"/>
    <mergeCell ref="A6:T6"/>
    <mergeCell ref="G7:G10"/>
    <mergeCell ref="N8:Q8"/>
    <mergeCell ref="C8:C10"/>
    <mergeCell ref="D8:D10"/>
    <mergeCell ref="A7:A10"/>
    <mergeCell ref="E7:E10"/>
    <mergeCell ref="H7:H9"/>
    <mergeCell ref="F7:F10"/>
    <mergeCell ref="Q1:T4"/>
    <mergeCell ref="S7:S9"/>
    <mergeCell ref="I7:J7"/>
    <mergeCell ref="R7:R9"/>
    <mergeCell ref="K7:K9"/>
    <mergeCell ref="L7:L10"/>
    <mergeCell ref="M7:Q7"/>
  </mergeCells>
  <printOptions/>
  <pageMargins left="0.1968503937007874" right="0.1968503937007874" top="1.062992125984252" bottom="0.4" header="0.44" footer="0.3"/>
  <pageSetup firstPageNumber="1" useFirstPageNumber="1" fitToHeight="0" fitToWidth="0" horizontalDpi="300" verticalDpi="3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view="pageBreakPreview" zoomScale="75" zoomScaleNormal="55" zoomScaleSheetLayoutView="75" zoomScalePageLayoutView="0" workbookViewId="0" topLeftCell="A1">
      <selection activeCell="E30" sqref="E30"/>
    </sheetView>
  </sheetViews>
  <sheetFormatPr defaultColWidth="9.140625" defaultRowHeight="12.75"/>
  <cols>
    <col min="1" max="1" width="9.140625" style="37" customWidth="1"/>
    <col min="2" max="2" width="37.00390625" style="37" customWidth="1"/>
    <col min="3" max="3" width="17.421875" style="37" customWidth="1"/>
    <col min="4" max="4" width="18.00390625" style="7" customWidth="1"/>
    <col min="5" max="10" width="15.8515625" style="7" customWidth="1"/>
    <col min="11" max="11" width="18.28125" style="37" customWidth="1"/>
    <col min="12" max="12" width="17.8515625" style="37" customWidth="1"/>
    <col min="13" max="13" width="17.7109375" style="37" customWidth="1"/>
    <col min="14" max="14" width="18.8515625" style="37" customWidth="1"/>
    <col min="15" max="16384" width="9.140625" style="37" customWidth="1"/>
  </cols>
  <sheetData>
    <row r="1" spans="12:14" ht="18.75" customHeight="1">
      <c r="L1" s="165" t="s">
        <v>102</v>
      </c>
      <c r="M1" s="165"/>
      <c r="N1" s="165"/>
    </row>
    <row r="2" spans="12:14" ht="18.75">
      <c r="L2" s="165"/>
      <c r="M2" s="165"/>
      <c r="N2" s="165"/>
    </row>
    <row r="3" spans="12:14" ht="4.5" customHeight="1">
      <c r="L3" s="165"/>
      <c r="M3" s="165"/>
      <c r="N3" s="165"/>
    </row>
    <row r="4" spans="12:14" ht="0.75" customHeight="1" hidden="1">
      <c r="L4" s="165"/>
      <c r="M4" s="165"/>
      <c r="N4" s="165"/>
    </row>
    <row r="5" spans="11:34" ht="18.75">
      <c r="K5" s="38"/>
      <c r="L5" s="38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ht="51" customHeight="1">
      <c r="A6" s="167" t="s">
        <v>57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5" ht="49.5" customHeight="1">
      <c r="A7" s="169" t="s">
        <v>29</v>
      </c>
      <c r="B7" s="168" t="s">
        <v>49</v>
      </c>
      <c r="C7" s="172" t="s">
        <v>5</v>
      </c>
      <c r="D7" s="159" t="s">
        <v>19</v>
      </c>
      <c r="E7" s="174" t="s">
        <v>47</v>
      </c>
      <c r="F7" s="175"/>
      <c r="G7" s="175"/>
      <c r="H7" s="175"/>
      <c r="I7" s="176"/>
      <c r="J7" s="174" t="s">
        <v>48</v>
      </c>
      <c r="K7" s="175"/>
      <c r="L7" s="175"/>
      <c r="M7" s="175"/>
      <c r="N7" s="176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14" ht="79.5" customHeight="1">
      <c r="A8" s="170"/>
      <c r="B8" s="141"/>
      <c r="C8" s="173"/>
      <c r="D8" s="161"/>
      <c r="E8" s="60" t="s">
        <v>40</v>
      </c>
      <c r="F8" s="60" t="s">
        <v>41</v>
      </c>
      <c r="G8" s="60" t="s">
        <v>42</v>
      </c>
      <c r="H8" s="60" t="s">
        <v>43</v>
      </c>
      <c r="I8" s="60" t="s">
        <v>3</v>
      </c>
      <c r="J8" s="60" t="s">
        <v>40</v>
      </c>
      <c r="K8" s="60" t="s">
        <v>41</v>
      </c>
      <c r="L8" s="60" t="s">
        <v>42</v>
      </c>
      <c r="M8" s="60" t="s">
        <v>43</v>
      </c>
      <c r="N8" s="60" t="s">
        <v>3</v>
      </c>
    </row>
    <row r="9" spans="1:14" ht="15.75" customHeight="1">
      <c r="A9" s="171"/>
      <c r="B9" s="142"/>
      <c r="C9" s="59" t="s">
        <v>10</v>
      </c>
      <c r="D9" s="61" t="s">
        <v>12</v>
      </c>
      <c r="E9" s="61" t="s">
        <v>11</v>
      </c>
      <c r="F9" s="61" t="s">
        <v>11</v>
      </c>
      <c r="G9" s="61" t="s">
        <v>11</v>
      </c>
      <c r="H9" s="61" t="s">
        <v>11</v>
      </c>
      <c r="I9" s="61" t="s">
        <v>11</v>
      </c>
      <c r="J9" s="61" t="s">
        <v>52</v>
      </c>
      <c r="K9" s="61" t="s">
        <v>52</v>
      </c>
      <c r="L9" s="61" t="s">
        <v>52</v>
      </c>
      <c r="M9" s="61" t="s">
        <v>52</v>
      </c>
      <c r="N9" s="61" t="s">
        <v>52</v>
      </c>
    </row>
    <row r="10" spans="1:14" ht="15.75" customHeight="1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</row>
    <row r="11" spans="1:14" ht="15" customHeight="1">
      <c r="A11" s="52"/>
      <c r="B11" s="53" t="s">
        <v>90</v>
      </c>
      <c r="C11" s="7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.5" customHeight="1" hidden="1">
      <c r="A12" s="127">
        <v>1</v>
      </c>
      <c r="B12" s="64" t="s">
        <v>91</v>
      </c>
      <c r="C12" s="64">
        <v>374.58</v>
      </c>
      <c r="D12" s="122">
        <v>25</v>
      </c>
      <c r="E12" s="52"/>
      <c r="F12" s="52"/>
      <c r="G12" s="52"/>
      <c r="H12" s="52">
        <v>1</v>
      </c>
      <c r="I12" s="52">
        <v>1</v>
      </c>
      <c r="J12" s="52"/>
      <c r="K12" s="52"/>
      <c r="L12" s="128"/>
      <c r="M12" s="129">
        <v>315801</v>
      </c>
      <c r="N12" s="129">
        <v>315801</v>
      </c>
    </row>
    <row r="13" spans="1:14" s="54" customFormat="1" ht="0.75" customHeight="1" hidden="1">
      <c r="A13" s="51">
        <v>2</v>
      </c>
      <c r="B13" s="64" t="s">
        <v>97</v>
      </c>
      <c r="C13" s="123">
        <v>3072</v>
      </c>
      <c r="D13" s="124">
        <v>171</v>
      </c>
      <c r="E13" s="52"/>
      <c r="F13" s="52"/>
      <c r="G13" s="52">
        <v>1</v>
      </c>
      <c r="H13" s="52"/>
      <c r="I13" s="52">
        <v>1</v>
      </c>
      <c r="J13" s="51"/>
      <c r="K13" s="51"/>
      <c r="L13" s="129">
        <v>1133031</v>
      </c>
      <c r="M13" s="130"/>
      <c r="N13" s="129">
        <v>1133031</v>
      </c>
    </row>
    <row r="14" spans="1:14" s="54" customFormat="1" ht="0.75" customHeight="1" hidden="1">
      <c r="A14" s="51">
        <v>3</v>
      </c>
      <c r="B14" s="64" t="s">
        <v>93</v>
      </c>
      <c r="C14" s="125">
        <v>715.33</v>
      </c>
      <c r="D14" s="122">
        <v>45</v>
      </c>
      <c r="E14" s="52"/>
      <c r="F14" s="52"/>
      <c r="G14" s="52"/>
      <c r="H14" s="52"/>
      <c r="I14" s="52"/>
      <c r="J14" s="51"/>
      <c r="K14" s="51"/>
      <c r="L14" s="130"/>
      <c r="M14" s="130"/>
      <c r="N14" s="130"/>
    </row>
    <row r="15" spans="1:14" s="54" customFormat="1" ht="30.75" customHeight="1" hidden="1">
      <c r="A15" s="51">
        <v>3</v>
      </c>
      <c r="B15" s="64" t="s">
        <v>94</v>
      </c>
      <c r="C15" s="125">
        <v>719.15</v>
      </c>
      <c r="D15" s="122">
        <v>39</v>
      </c>
      <c r="E15" s="52"/>
      <c r="F15" s="52"/>
      <c r="G15" s="52"/>
      <c r="H15" s="52"/>
      <c r="I15" s="52"/>
      <c r="J15" s="51"/>
      <c r="K15" s="51"/>
      <c r="L15" s="130"/>
      <c r="M15" s="130"/>
      <c r="N15" s="130"/>
    </row>
    <row r="16" spans="1:14" s="54" customFormat="1" ht="30.75" customHeight="1" hidden="1">
      <c r="A16" s="51">
        <v>4</v>
      </c>
      <c r="B16" s="64" t="s">
        <v>95</v>
      </c>
      <c r="C16" s="125">
        <v>681.62</v>
      </c>
      <c r="D16" s="122">
        <v>43</v>
      </c>
      <c r="E16" s="52"/>
      <c r="F16" s="52"/>
      <c r="G16" s="52"/>
      <c r="H16" s="52"/>
      <c r="I16" s="52"/>
      <c r="J16" s="51"/>
      <c r="K16" s="51"/>
      <c r="L16" s="130"/>
      <c r="M16" s="130"/>
      <c r="N16" s="130"/>
    </row>
    <row r="17" spans="1:14" s="54" customFormat="1" ht="30.75" customHeight="1" hidden="1">
      <c r="A17" s="51">
        <v>5</v>
      </c>
      <c r="B17" s="64" t="s">
        <v>96</v>
      </c>
      <c r="C17" s="125">
        <v>735.71</v>
      </c>
      <c r="D17" s="122">
        <v>47</v>
      </c>
      <c r="E17" s="52"/>
      <c r="F17" s="52"/>
      <c r="G17" s="52"/>
      <c r="H17" s="52"/>
      <c r="I17" s="52"/>
      <c r="J17" s="51"/>
      <c r="K17" s="51"/>
      <c r="L17" s="130"/>
      <c r="M17" s="130"/>
      <c r="N17" s="130"/>
    </row>
    <row r="18" spans="1:14" s="54" customFormat="1" ht="30.75" customHeight="1" hidden="1">
      <c r="A18" s="51">
        <v>6</v>
      </c>
      <c r="B18" s="64" t="s">
        <v>97</v>
      </c>
      <c r="C18" s="125">
        <v>3072</v>
      </c>
      <c r="D18" s="122">
        <v>171</v>
      </c>
      <c r="E18" s="52"/>
      <c r="F18" s="52"/>
      <c r="G18" s="52"/>
      <c r="H18" s="52"/>
      <c r="I18" s="52"/>
      <c r="J18" s="51"/>
      <c r="K18" s="51"/>
      <c r="L18" s="130"/>
      <c r="M18" s="130"/>
      <c r="N18" s="130"/>
    </row>
    <row r="19" spans="1:14" s="54" customFormat="1" ht="25.5">
      <c r="A19" s="51">
        <v>2</v>
      </c>
      <c r="B19" s="64" t="s">
        <v>98</v>
      </c>
      <c r="C19" s="125">
        <v>3081</v>
      </c>
      <c r="D19" s="122">
        <v>170</v>
      </c>
      <c r="E19" s="52"/>
      <c r="F19" s="52"/>
      <c r="G19" s="52">
        <v>1</v>
      </c>
      <c r="H19" s="52"/>
      <c r="I19" s="52">
        <v>1</v>
      </c>
      <c r="J19" s="51"/>
      <c r="K19" s="51"/>
      <c r="L19" s="137">
        <v>1076746</v>
      </c>
      <c r="M19" s="137"/>
      <c r="N19" s="137">
        <v>1076746</v>
      </c>
    </row>
    <row r="20" spans="1:14" s="54" customFormat="1" ht="15.75" hidden="1">
      <c r="A20" s="51">
        <v>3</v>
      </c>
      <c r="B20" s="64"/>
      <c r="C20" s="16"/>
      <c r="D20" s="122"/>
      <c r="E20" s="52"/>
      <c r="F20" s="52"/>
      <c r="G20" s="52"/>
      <c r="H20" s="52">
        <v>1</v>
      </c>
      <c r="I20" s="52">
        <v>1</v>
      </c>
      <c r="J20" s="51"/>
      <c r="K20" s="51"/>
      <c r="L20" s="137"/>
      <c r="M20" s="137"/>
      <c r="N20" s="137">
        <f>M20</f>
        <v>0</v>
      </c>
    </row>
    <row r="21" spans="1:14" s="54" customFormat="1" ht="15.75" hidden="1">
      <c r="A21" s="51">
        <v>4</v>
      </c>
      <c r="B21" s="64"/>
      <c r="C21" s="16"/>
      <c r="D21" s="122"/>
      <c r="E21" s="52"/>
      <c r="F21" s="52"/>
      <c r="G21" s="52"/>
      <c r="H21" s="52"/>
      <c r="I21" s="52"/>
      <c r="J21" s="51"/>
      <c r="K21" s="51"/>
      <c r="L21" s="137"/>
      <c r="M21" s="137"/>
      <c r="N21" s="137">
        <f>M21</f>
        <v>0</v>
      </c>
    </row>
    <row r="22" spans="1:14" s="54" customFormat="1" ht="15.75" hidden="1">
      <c r="A22" s="51"/>
      <c r="B22" s="53"/>
      <c r="C22" s="23"/>
      <c r="D22" s="122"/>
      <c r="E22" s="51"/>
      <c r="F22" s="51"/>
      <c r="G22" s="51"/>
      <c r="H22" s="51"/>
      <c r="I22" s="51"/>
      <c r="J22" s="51"/>
      <c r="K22" s="51"/>
      <c r="L22" s="137"/>
      <c r="M22" s="137"/>
      <c r="N22" s="137"/>
    </row>
    <row r="23" spans="1:14" s="54" customFormat="1" ht="15.75">
      <c r="A23" s="51"/>
      <c r="B23" s="53" t="s">
        <v>69</v>
      </c>
      <c r="C23" s="113">
        <v>3081</v>
      </c>
      <c r="D23" s="126">
        <v>170</v>
      </c>
      <c r="E23" s="55"/>
      <c r="F23" s="55"/>
      <c r="G23" s="55">
        <v>1</v>
      </c>
      <c r="H23" s="55"/>
      <c r="I23" s="55">
        <v>1</v>
      </c>
      <c r="J23" s="55"/>
      <c r="K23" s="55"/>
      <c r="L23" s="137">
        <v>1076746</v>
      </c>
      <c r="M23" s="138"/>
      <c r="N23" s="137">
        <v>1076746</v>
      </c>
    </row>
    <row r="24" spans="1:14" s="54" customFormat="1" ht="15.75">
      <c r="A24" s="51"/>
      <c r="B24" s="56" t="s">
        <v>50</v>
      </c>
      <c r="C24" s="113">
        <v>3081</v>
      </c>
      <c r="D24" s="122">
        <v>170</v>
      </c>
      <c r="E24" s="57"/>
      <c r="F24" s="57"/>
      <c r="G24" s="57">
        <v>1</v>
      </c>
      <c r="H24" s="57"/>
      <c r="I24" s="57">
        <v>1</v>
      </c>
      <c r="J24" s="57"/>
      <c r="K24" s="57"/>
      <c r="L24" s="137">
        <v>1076746</v>
      </c>
      <c r="M24" s="72"/>
      <c r="N24" s="137">
        <v>1076746</v>
      </c>
    </row>
    <row r="25" spans="4:10" ht="18.75">
      <c r="D25" s="3"/>
      <c r="E25" s="3"/>
      <c r="F25" s="3"/>
      <c r="G25" s="3"/>
      <c r="H25" s="3"/>
      <c r="I25" s="3"/>
      <c r="J25" s="3"/>
    </row>
    <row r="26" spans="4:10" ht="18.75">
      <c r="D26" s="3"/>
      <c r="E26" s="3"/>
      <c r="F26" s="3"/>
      <c r="G26" s="3"/>
      <c r="H26" s="3"/>
      <c r="I26" s="3"/>
      <c r="J26" s="3"/>
    </row>
    <row r="27" spans="4:10" ht="18.75">
      <c r="D27" s="3"/>
      <c r="E27" s="3"/>
      <c r="F27" s="3"/>
      <c r="G27" s="3"/>
      <c r="H27" s="3"/>
      <c r="I27" s="3"/>
      <c r="J27" s="3"/>
    </row>
    <row r="28" spans="4:10" ht="18.75">
      <c r="D28" s="3"/>
      <c r="E28" s="3"/>
      <c r="F28" s="3"/>
      <c r="G28" s="3"/>
      <c r="H28" s="3"/>
      <c r="I28" s="3"/>
      <c r="J28" s="3"/>
    </row>
    <row r="29" spans="4:10" ht="18.75">
      <c r="D29" s="3"/>
      <c r="E29" s="3"/>
      <c r="F29" s="3"/>
      <c r="G29" s="3"/>
      <c r="H29" s="3"/>
      <c r="I29" s="3"/>
      <c r="J29" s="3"/>
    </row>
    <row r="30" spans="4:10" ht="18.75">
      <c r="D30" s="3"/>
      <c r="E30" s="3"/>
      <c r="F30" s="3"/>
      <c r="G30" s="3"/>
      <c r="H30" s="3"/>
      <c r="I30" s="3"/>
      <c r="J30" s="3"/>
    </row>
  </sheetData>
  <sheetProtection/>
  <mergeCells count="8">
    <mergeCell ref="L1:N4"/>
    <mergeCell ref="A6:N6"/>
    <mergeCell ref="B7:B9"/>
    <mergeCell ref="A7:A9"/>
    <mergeCell ref="C7:C8"/>
    <mergeCell ref="D7:D8"/>
    <mergeCell ref="E7:I7"/>
    <mergeCell ref="J7:N7"/>
  </mergeCells>
  <printOptions/>
  <pageMargins left="0.26" right="0.2755905511811024" top="0.5118110236220472" bottom="0.2362204724409449" header="0.1968503937007874" footer="0.15748031496062992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4"/>
  <sheetViews>
    <sheetView view="pageBreakPreview" zoomScaleNormal="75" zoomScaleSheetLayoutView="100" zoomScalePageLayoutView="0" workbookViewId="0" topLeftCell="A4">
      <selection activeCell="E32" sqref="E32"/>
    </sheetView>
  </sheetViews>
  <sheetFormatPr defaultColWidth="11.57421875" defaultRowHeight="12.75"/>
  <cols>
    <col min="1" max="1" width="3.8515625" style="6" customWidth="1"/>
    <col min="2" max="2" width="26.8515625" style="11" customWidth="1"/>
    <col min="3" max="3" width="12.8515625" style="11" customWidth="1"/>
    <col min="4" max="4" width="14.8515625" style="8" customWidth="1"/>
    <col min="5" max="5" width="14.140625" style="8" customWidth="1"/>
    <col min="6" max="6" width="13.00390625" style="8" customWidth="1"/>
    <col min="7" max="8" width="11.00390625" style="8" customWidth="1"/>
    <col min="9" max="10" width="10.00390625" style="8" customWidth="1"/>
    <col min="11" max="12" width="8.140625" style="8" customWidth="1"/>
    <col min="13" max="13" width="9.57421875" style="8" customWidth="1"/>
    <col min="14" max="15" width="11.140625" style="8" customWidth="1"/>
    <col min="16" max="16" width="14.28125" style="8" customWidth="1"/>
    <col min="17" max="17" width="9.140625" style="9" customWidth="1"/>
    <col min="18" max="29" width="11.57421875" style="8" customWidth="1"/>
    <col min="30" max="16384" width="11.57421875" style="6" customWidth="1"/>
  </cols>
  <sheetData>
    <row r="1" spans="12:17" ht="12.75">
      <c r="L1" s="165" t="s">
        <v>100</v>
      </c>
      <c r="M1" s="181"/>
      <c r="N1" s="181"/>
      <c r="O1" s="181"/>
      <c r="P1" s="181"/>
      <c r="Q1" s="181"/>
    </row>
    <row r="2" spans="4:31" ht="12.75">
      <c r="D2" s="7"/>
      <c r="E2" s="7"/>
      <c r="F2" s="7"/>
      <c r="G2" s="7"/>
      <c r="H2" s="7"/>
      <c r="I2" s="3"/>
      <c r="J2" s="3"/>
      <c r="L2" s="181"/>
      <c r="M2" s="181"/>
      <c r="N2" s="181"/>
      <c r="O2" s="181"/>
      <c r="P2" s="181"/>
      <c r="Q2" s="181"/>
      <c r="AD2" s="8"/>
      <c r="AE2" s="8"/>
    </row>
    <row r="3" spans="4:31" ht="12.75">
      <c r="D3" s="7"/>
      <c r="E3" s="7"/>
      <c r="F3" s="7"/>
      <c r="G3" s="7"/>
      <c r="H3" s="7"/>
      <c r="I3" s="3"/>
      <c r="J3" s="3"/>
      <c r="L3" s="181"/>
      <c r="M3" s="181"/>
      <c r="N3" s="181"/>
      <c r="O3" s="181"/>
      <c r="P3" s="181"/>
      <c r="Q3" s="181"/>
      <c r="AD3" s="8"/>
      <c r="AE3" s="8"/>
    </row>
    <row r="4" spans="4:31" ht="12.75">
      <c r="D4" s="7"/>
      <c r="E4" s="7"/>
      <c r="F4" s="7"/>
      <c r="G4" s="7"/>
      <c r="H4" s="7"/>
      <c r="I4" s="3"/>
      <c r="J4" s="3"/>
      <c r="L4" s="181"/>
      <c r="M4" s="181"/>
      <c r="N4" s="181"/>
      <c r="O4" s="181"/>
      <c r="P4" s="181"/>
      <c r="Q4" s="181"/>
      <c r="AD4" s="8"/>
      <c r="AE4" s="8"/>
    </row>
    <row r="5" spans="4:31" ht="12.75">
      <c r="D5" s="7"/>
      <c r="E5" s="7"/>
      <c r="F5" s="7"/>
      <c r="G5" s="7"/>
      <c r="H5" s="7"/>
      <c r="I5" s="3"/>
      <c r="J5" s="3"/>
      <c r="L5" s="181"/>
      <c r="M5" s="181"/>
      <c r="N5" s="181"/>
      <c r="O5" s="181"/>
      <c r="P5" s="181"/>
      <c r="Q5" s="181"/>
      <c r="AD5" s="8"/>
      <c r="AE5" s="8"/>
    </row>
    <row r="6" spans="1:31" ht="39.75" customHeight="1">
      <c r="A6" s="149" t="s">
        <v>56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AD6" s="8"/>
      <c r="AE6" s="8"/>
    </row>
    <row r="8" spans="1:29" s="8" customFormat="1" ht="24.75" customHeight="1">
      <c r="A8" s="159" t="s">
        <v>0</v>
      </c>
      <c r="B8" s="159" t="s">
        <v>51</v>
      </c>
      <c r="C8" s="159" t="s">
        <v>13</v>
      </c>
      <c r="D8" s="159" t="s">
        <v>32</v>
      </c>
      <c r="E8" s="159" t="s">
        <v>72</v>
      </c>
      <c r="F8" s="156" t="s">
        <v>6</v>
      </c>
      <c r="G8" s="158"/>
      <c r="H8" s="156" t="s">
        <v>7</v>
      </c>
      <c r="I8" s="158"/>
      <c r="J8" s="156" t="s">
        <v>8</v>
      </c>
      <c r="K8" s="158"/>
      <c r="L8" s="156" t="s">
        <v>9</v>
      </c>
      <c r="M8" s="158"/>
      <c r="N8" s="156" t="s">
        <v>74</v>
      </c>
      <c r="O8" s="177"/>
      <c r="P8" s="159" t="s">
        <v>75</v>
      </c>
      <c r="AB8" s="6"/>
      <c r="AC8" s="6"/>
    </row>
    <row r="9" spans="1:29" s="8" customFormat="1" ht="143.25" customHeight="1">
      <c r="A9" s="160"/>
      <c r="B9" s="160"/>
      <c r="C9" s="161"/>
      <c r="D9" s="161"/>
      <c r="E9" s="184"/>
      <c r="F9" s="178"/>
      <c r="G9" s="183"/>
      <c r="H9" s="178"/>
      <c r="I9" s="183"/>
      <c r="J9" s="178"/>
      <c r="K9" s="183"/>
      <c r="L9" s="178"/>
      <c r="M9" s="183"/>
      <c r="N9" s="178"/>
      <c r="O9" s="179"/>
      <c r="P9" s="161"/>
      <c r="AB9" s="6"/>
      <c r="AC9" s="6"/>
    </row>
    <row r="10" spans="1:29" s="8" customFormat="1" ht="12.75">
      <c r="A10" s="161"/>
      <c r="B10" s="161"/>
      <c r="C10" s="62" t="s">
        <v>52</v>
      </c>
      <c r="D10" s="62" t="s">
        <v>52</v>
      </c>
      <c r="E10" s="62" t="s">
        <v>52</v>
      </c>
      <c r="F10" s="62" t="s">
        <v>10</v>
      </c>
      <c r="G10" s="62" t="s">
        <v>52</v>
      </c>
      <c r="H10" s="62" t="s">
        <v>11</v>
      </c>
      <c r="I10" s="62" t="s">
        <v>52</v>
      </c>
      <c r="J10" s="62" t="s">
        <v>10</v>
      </c>
      <c r="K10" s="62" t="s">
        <v>52</v>
      </c>
      <c r="L10" s="62" t="s">
        <v>10</v>
      </c>
      <c r="M10" s="62" t="s">
        <v>52</v>
      </c>
      <c r="N10" s="62" t="s">
        <v>73</v>
      </c>
      <c r="O10" s="62" t="s">
        <v>52</v>
      </c>
      <c r="P10" s="62" t="s">
        <v>52</v>
      </c>
      <c r="AB10" s="6"/>
      <c r="AC10" s="6"/>
    </row>
    <row r="11" spans="1:29" s="8" customFormat="1" ht="12.75">
      <c r="A11" s="12">
        <v>1</v>
      </c>
      <c r="B11" s="1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91">
        <v>10</v>
      </c>
      <c r="K11" s="73">
        <v>11</v>
      </c>
      <c r="L11" s="42">
        <v>12</v>
      </c>
      <c r="M11" s="42">
        <v>13</v>
      </c>
      <c r="N11" s="73">
        <v>14</v>
      </c>
      <c r="O11" s="73">
        <v>15</v>
      </c>
      <c r="P11" s="73">
        <v>16</v>
      </c>
      <c r="AB11" s="6"/>
      <c r="AC11" s="6"/>
    </row>
    <row r="12" spans="1:16" s="8" customFormat="1" ht="12.75">
      <c r="A12" s="180" t="s">
        <v>99</v>
      </c>
      <c r="B12" s="148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s="8" customFormat="1" ht="38.25" hidden="1">
      <c r="A13" s="131">
        <v>1</v>
      </c>
      <c r="B13" s="121" t="s">
        <v>91</v>
      </c>
      <c r="C13" s="132">
        <v>315801</v>
      </c>
      <c r="D13" s="132">
        <v>149806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>
        <v>165995</v>
      </c>
      <c r="P13" s="77"/>
    </row>
    <row r="14" spans="1:16" s="8" customFormat="1" ht="38.25" hidden="1">
      <c r="A14" s="106">
        <v>2</v>
      </c>
      <c r="B14" s="64" t="s">
        <v>97</v>
      </c>
      <c r="C14" s="132">
        <v>1133031</v>
      </c>
      <c r="D14" s="132">
        <v>878383</v>
      </c>
      <c r="E14" s="132"/>
      <c r="F14" s="132"/>
      <c r="G14" s="132">
        <v>254648</v>
      </c>
      <c r="H14" s="95"/>
      <c r="I14" s="132"/>
      <c r="J14" s="132"/>
      <c r="K14" s="132"/>
      <c r="L14" s="132"/>
      <c r="M14" s="132"/>
      <c r="N14" s="132"/>
      <c r="O14" s="132"/>
      <c r="P14" s="77"/>
    </row>
    <row r="15" spans="1:16" s="8" customFormat="1" ht="0.75" customHeight="1" hidden="1">
      <c r="A15" s="106">
        <v>3</v>
      </c>
      <c r="B15" s="64" t="s">
        <v>93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77"/>
    </row>
    <row r="16" spans="1:16" s="8" customFormat="1" ht="38.25" hidden="1">
      <c r="A16" s="106">
        <v>3</v>
      </c>
      <c r="B16" s="64" t="s">
        <v>94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77"/>
    </row>
    <row r="17" spans="1:17" ht="38.25" hidden="1">
      <c r="A17" s="106">
        <v>4</v>
      </c>
      <c r="B17" s="64" t="s">
        <v>95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77"/>
      <c r="Q17" s="8"/>
    </row>
    <row r="18" spans="1:17" ht="38.25" hidden="1">
      <c r="A18" s="106">
        <v>5</v>
      </c>
      <c r="B18" s="64" t="s">
        <v>96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77"/>
      <c r="Q18" s="8"/>
    </row>
    <row r="19" spans="1:16" s="4" customFormat="1" ht="38.25" hidden="1">
      <c r="A19" s="33">
        <v>6</v>
      </c>
      <c r="B19" s="64" t="s">
        <v>97</v>
      </c>
      <c r="C19" s="97">
        <v>450000</v>
      </c>
      <c r="D19" s="98">
        <v>450000</v>
      </c>
      <c r="E19" s="98">
        <v>0</v>
      </c>
      <c r="F19" s="95">
        <v>0</v>
      </c>
      <c r="G19" s="95">
        <v>0</v>
      </c>
      <c r="H19" s="99">
        <v>0</v>
      </c>
      <c r="I19" s="94">
        <v>0</v>
      </c>
      <c r="J19" s="100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/>
    </row>
    <row r="20" spans="1:16" s="4" customFormat="1" ht="38.25">
      <c r="A20" s="1">
        <v>2</v>
      </c>
      <c r="B20" s="64" t="s">
        <v>98</v>
      </c>
      <c r="C20" s="2">
        <v>1076746</v>
      </c>
      <c r="D20" s="68">
        <v>178048</v>
      </c>
      <c r="E20" s="68"/>
      <c r="F20" s="2">
        <v>1038</v>
      </c>
      <c r="G20" s="2">
        <v>898698</v>
      </c>
      <c r="H20" s="99"/>
      <c r="I20" s="94"/>
      <c r="J20" s="100"/>
      <c r="K20" s="95"/>
      <c r="L20" s="95"/>
      <c r="M20" s="95"/>
      <c r="N20" s="95"/>
      <c r="O20" s="95"/>
      <c r="P20" s="95"/>
    </row>
    <row r="21" spans="1:16" s="4" customFormat="1" ht="12.75" hidden="1">
      <c r="A21" s="1">
        <v>3</v>
      </c>
      <c r="B21" s="64"/>
      <c r="C21" s="27"/>
      <c r="D21" s="135"/>
      <c r="E21" s="135"/>
      <c r="F21" s="23"/>
      <c r="G21" s="23"/>
      <c r="H21" s="103"/>
      <c r="I21" s="104"/>
      <c r="J21" s="105"/>
      <c r="K21" s="102"/>
      <c r="L21" s="102"/>
      <c r="M21" s="102"/>
      <c r="N21" s="95"/>
      <c r="O21" s="95"/>
      <c r="P21" s="95"/>
    </row>
    <row r="22" spans="1:16" s="4" customFormat="1" ht="12.75" hidden="1">
      <c r="A22" s="1">
        <v>4</v>
      </c>
      <c r="B22" s="64"/>
      <c r="C22" s="5"/>
      <c r="D22" s="136"/>
      <c r="E22" s="136"/>
      <c r="F22" s="2"/>
      <c r="G22" s="2"/>
      <c r="H22" s="99"/>
      <c r="I22" s="94"/>
      <c r="J22" s="100"/>
      <c r="K22" s="95"/>
      <c r="L22" s="95"/>
      <c r="M22" s="95"/>
      <c r="N22" s="95"/>
      <c r="O22" s="95"/>
      <c r="P22" s="95"/>
    </row>
    <row r="23" spans="1:16" s="4" customFormat="1" ht="12.75" hidden="1">
      <c r="A23" s="1"/>
      <c r="B23" s="78"/>
      <c r="C23" s="27"/>
      <c r="D23" s="135"/>
      <c r="E23" s="135"/>
      <c r="F23" s="23"/>
      <c r="G23" s="23"/>
      <c r="H23" s="103"/>
      <c r="I23" s="104"/>
      <c r="J23" s="105"/>
      <c r="K23" s="102"/>
      <c r="L23" s="102"/>
      <c r="M23" s="102"/>
      <c r="N23" s="95"/>
      <c r="O23" s="95"/>
      <c r="P23" s="95"/>
    </row>
    <row r="24" spans="1:16" s="30" customFormat="1" ht="12.75">
      <c r="A24" s="29" t="s">
        <v>37</v>
      </c>
      <c r="B24" s="28"/>
      <c r="C24" s="2">
        <v>1076746</v>
      </c>
      <c r="D24" s="68">
        <v>178048</v>
      </c>
      <c r="E24" s="5"/>
      <c r="F24" s="2">
        <v>1038</v>
      </c>
      <c r="G24" s="2">
        <v>898698</v>
      </c>
      <c r="H24" s="97"/>
      <c r="I24" s="97"/>
      <c r="J24" s="97"/>
      <c r="K24" s="97"/>
      <c r="L24" s="97"/>
      <c r="M24" s="97"/>
      <c r="N24" s="97"/>
      <c r="O24" s="132"/>
      <c r="P24" s="97"/>
    </row>
    <row r="25" spans="1:17" ht="12.75" hidden="1">
      <c r="A25" s="43" t="s">
        <v>21</v>
      </c>
      <c r="B25" s="5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58"/>
    </row>
    <row r="26" spans="1:17" s="4" customFormat="1" ht="12.75" hidden="1">
      <c r="A26" s="19" t="s">
        <v>24</v>
      </c>
      <c r="B26" s="20"/>
      <c r="C26" s="27"/>
      <c r="D26" s="21"/>
      <c r="E26" s="21"/>
      <c r="F26" s="21"/>
      <c r="G26" s="23"/>
      <c r="H26" s="23"/>
      <c r="I26" s="25"/>
      <c r="J26" s="20"/>
      <c r="K26" s="26"/>
      <c r="L26" s="23"/>
      <c r="M26" s="23"/>
      <c r="N26" s="23"/>
      <c r="O26" s="23"/>
      <c r="P26" s="23"/>
      <c r="Q26" s="23"/>
    </row>
    <row r="27" spans="1:17" s="30" customFormat="1" ht="12.75" hidden="1">
      <c r="A27" s="29" t="s">
        <v>38</v>
      </c>
      <c r="B27" s="28"/>
      <c r="C27" s="5"/>
      <c r="D27" s="31"/>
      <c r="E27" s="31"/>
      <c r="F27" s="31"/>
      <c r="G27" s="2"/>
      <c r="H27" s="2"/>
      <c r="I27" s="32"/>
      <c r="J27" s="31"/>
      <c r="K27" s="2"/>
      <c r="L27" s="2"/>
      <c r="M27" s="2"/>
      <c r="N27" s="2"/>
      <c r="O27" s="2"/>
      <c r="P27" s="2"/>
      <c r="Q27" s="2"/>
    </row>
    <row r="28" spans="1:17" s="30" customFormat="1" ht="12.75" hidden="1">
      <c r="A28" s="29" t="s">
        <v>28</v>
      </c>
      <c r="B28" s="28"/>
      <c r="C28" s="5"/>
      <c r="D28" s="31"/>
      <c r="E28" s="31"/>
      <c r="F28" s="31"/>
      <c r="G28" s="2"/>
      <c r="H28" s="2"/>
      <c r="I28" s="32"/>
      <c r="J28" s="31"/>
      <c r="K28" s="2"/>
      <c r="L28" s="2"/>
      <c r="M28" s="2"/>
      <c r="N28" s="2"/>
      <c r="O28" s="2"/>
      <c r="P28" s="2"/>
      <c r="Q28" s="2"/>
    </row>
    <row r="29" spans="1:3" ht="12.75">
      <c r="A29" s="8"/>
      <c r="B29" s="10"/>
      <c r="C29" s="10"/>
    </row>
    <row r="30" spans="1:3" ht="12.75">
      <c r="A30" s="8"/>
      <c r="B30" s="10"/>
      <c r="C30" s="10"/>
    </row>
    <row r="31" spans="1:3" ht="12.75">
      <c r="A31" s="8"/>
      <c r="B31" s="10"/>
      <c r="C31" s="10"/>
    </row>
    <row r="32" spans="1:3" ht="12.75">
      <c r="A32" s="8"/>
      <c r="B32" s="10"/>
      <c r="C32" s="10"/>
    </row>
    <row r="33" spans="1:3" ht="12.75">
      <c r="A33" s="8"/>
      <c r="B33" s="10"/>
      <c r="C33" s="10"/>
    </row>
    <row r="34" spans="1:3" ht="12.75">
      <c r="A34" s="8"/>
      <c r="B34" s="10"/>
      <c r="C34" s="10"/>
    </row>
  </sheetData>
  <sheetProtection/>
  <mergeCells count="14">
    <mergeCell ref="A12:B12"/>
    <mergeCell ref="L1:Q5"/>
    <mergeCell ref="A6:Q6"/>
    <mergeCell ref="L8:M9"/>
    <mergeCell ref="F8:G9"/>
    <mergeCell ref="H8:I9"/>
    <mergeCell ref="J8:K9"/>
    <mergeCell ref="E8:E9"/>
    <mergeCell ref="D8:D9"/>
    <mergeCell ref="C8:C9"/>
    <mergeCell ref="B8:B10"/>
    <mergeCell ref="A8:A10"/>
    <mergeCell ref="N8:O9"/>
    <mergeCell ref="P8:P9"/>
  </mergeCells>
  <printOptions/>
  <pageMargins left="0.1968503937007874" right="0.1968503937007874" top="1.062992125984252" bottom="0.4" header="0.44" footer="0.3"/>
  <pageSetup firstPageNumber="1" useFirstPageNumber="1" fitToHeight="0" fitToWidth="0"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30" sqref="E30"/>
    </sheetView>
  </sheetViews>
  <sheetFormatPr defaultColWidth="9.140625" defaultRowHeight="12.75"/>
  <cols>
    <col min="1" max="1" width="7.8515625" style="40" customWidth="1"/>
    <col min="2" max="2" width="21.00390625" style="40" customWidth="1"/>
    <col min="3" max="3" width="8.7109375" style="40" customWidth="1"/>
    <col min="4" max="4" width="9.57421875" style="40" customWidth="1"/>
    <col min="5" max="6" width="11.28125" style="40" customWidth="1"/>
    <col min="7" max="7" width="11.140625" style="40" customWidth="1"/>
    <col min="8" max="8" width="9.8515625" style="40" customWidth="1"/>
    <col min="9" max="9" width="11.140625" style="40" customWidth="1"/>
    <col min="10" max="10" width="10.8515625" style="40" customWidth="1"/>
    <col min="11" max="11" width="10.140625" style="40" customWidth="1"/>
    <col min="12" max="12" width="16.57421875" style="40" customWidth="1"/>
    <col min="13" max="16384" width="9.140625" style="40" customWidth="1"/>
  </cols>
  <sheetData>
    <row r="1" spans="4:21" s="6" customFormat="1" ht="12.75" customHeight="1">
      <c r="D1" s="11"/>
      <c r="E1" s="8"/>
      <c r="F1" s="8"/>
      <c r="G1" s="165" t="s">
        <v>101</v>
      </c>
      <c r="H1" s="181"/>
      <c r="I1" s="181"/>
      <c r="J1" s="181"/>
      <c r="K1" s="181"/>
      <c r="L1" s="8"/>
      <c r="M1" s="8"/>
      <c r="N1" s="8"/>
      <c r="O1" s="8"/>
      <c r="P1" s="8"/>
      <c r="Q1" s="8"/>
      <c r="R1" s="8"/>
      <c r="S1" s="8"/>
      <c r="T1" s="8"/>
      <c r="U1" s="8"/>
    </row>
    <row r="2" spans="4:23" s="6" customFormat="1" ht="12.75">
      <c r="D2" s="11"/>
      <c r="E2" s="3"/>
      <c r="F2" s="8"/>
      <c r="G2" s="181"/>
      <c r="H2" s="181"/>
      <c r="I2" s="181"/>
      <c r="J2" s="181"/>
      <c r="K2" s="181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4:23" s="6" customFormat="1" ht="12.75">
      <c r="D3" s="11"/>
      <c r="E3" s="3"/>
      <c r="F3" s="8"/>
      <c r="G3" s="181"/>
      <c r="H3" s="181"/>
      <c r="I3" s="181"/>
      <c r="J3" s="181"/>
      <c r="K3" s="18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4:23" s="6" customFormat="1" ht="3" customHeight="1">
      <c r="D4" s="11"/>
      <c r="E4" s="3"/>
      <c r="F4" s="8"/>
      <c r="G4" s="181"/>
      <c r="H4" s="181"/>
      <c r="I4" s="181"/>
      <c r="J4" s="181"/>
      <c r="K4" s="18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4:23" s="6" customFormat="1" ht="12.75" customHeight="1" hidden="1">
      <c r="D5" s="11"/>
      <c r="E5" s="3"/>
      <c r="F5" s="8"/>
      <c r="G5" s="181"/>
      <c r="H5" s="181"/>
      <c r="I5" s="181"/>
      <c r="J5" s="181"/>
      <c r="K5" s="18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7:11" ht="11.25" customHeight="1" hidden="1">
      <c r="G6" s="181"/>
      <c r="H6" s="181"/>
      <c r="I6" s="181"/>
      <c r="J6" s="181"/>
      <c r="K6" s="181"/>
    </row>
    <row r="7" spans="1:11" ht="47.25" customHeight="1">
      <c r="A7" s="186" t="s">
        <v>76</v>
      </c>
      <c r="B7" s="186"/>
      <c r="C7" s="186"/>
      <c r="D7" s="186"/>
      <c r="E7" s="186"/>
      <c r="F7" s="187"/>
      <c r="G7" s="187"/>
      <c r="H7" s="187"/>
      <c r="I7" s="187"/>
      <c r="J7" s="187"/>
      <c r="K7" s="187"/>
    </row>
    <row r="8" spans="1:12" ht="27.75" customHeight="1">
      <c r="A8" s="190" t="s">
        <v>29</v>
      </c>
      <c r="B8" s="190" t="s">
        <v>51</v>
      </c>
      <c r="C8" s="190" t="s">
        <v>77</v>
      </c>
      <c r="D8" s="188" t="s">
        <v>78</v>
      </c>
      <c r="E8" s="194"/>
      <c r="F8" s="188" t="s">
        <v>81</v>
      </c>
      <c r="G8" s="194"/>
      <c r="H8" s="188" t="s">
        <v>82</v>
      </c>
      <c r="I8" s="194"/>
      <c r="J8" s="188" t="s">
        <v>83</v>
      </c>
      <c r="K8" s="189"/>
      <c r="L8" s="190" t="s">
        <v>85</v>
      </c>
    </row>
    <row r="9" spans="1:12" ht="128.25" customHeight="1">
      <c r="A9" s="192"/>
      <c r="B9" s="192"/>
      <c r="C9" s="193"/>
      <c r="D9" s="190" t="s">
        <v>79</v>
      </c>
      <c r="E9" s="190" t="s">
        <v>80</v>
      </c>
      <c r="F9" s="190" t="s">
        <v>79</v>
      </c>
      <c r="G9" s="190" t="s">
        <v>80</v>
      </c>
      <c r="H9" s="190" t="s">
        <v>79</v>
      </c>
      <c r="I9" s="190" t="s">
        <v>80</v>
      </c>
      <c r="J9" s="190" t="s">
        <v>79</v>
      </c>
      <c r="K9" s="190" t="s">
        <v>84</v>
      </c>
      <c r="L9" s="193"/>
    </row>
    <row r="10" spans="1:12" ht="16.5" customHeight="1">
      <c r="A10" s="192"/>
      <c r="B10" s="191"/>
      <c r="C10" s="92" t="s">
        <v>10</v>
      </c>
      <c r="D10" s="191"/>
      <c r="E10" s="191"/>
      <c r="F10" s="191"/>
      <c r="G10" s="191"/>
      <c r="H10" s="191"/>
      <c r="I10" s="191"/>
      <c r="J10" s="191"/>
      <c r="K10" s="191"/>
      <c r="L10" s="92" t="s">
        <v>86</v>
      </c>
    </row>
    <row r="11" spans="1:12" ht="15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</row>
    <row r="12" spans="1:12" s="8" customFormat="1" ht="12.75">
      <c r="A12" s="180" t="s">
        <v>90</v>
      </c>
      <c r="B12" s="185"/>
      <c r="C12" s="148"/>
      <c r="D12" s="73"/>
      <c r="E12" s="77"/>
      <c r="F12" s="73"/>
      <c r="G12" s="73"/>
      <c r="H12" s="73"/>
      <c r="I12" s="74"/>
      <c r="J12" s="73"/>
      <c r="K12" s="73"/>
      <c r="L12" s="93"/>
    </row>
    <row r="13" spans="1:12" s="8" customFormat="1" ht="33.75" hidden="1">
      <c r="A13" s="133">
        <v>1</v>
      </c>
      <c r="B13" s="114" t="s">
        <v>91</v>
      </c>
      <c r="C13" s="114">
        <v>374.58</v>
      </c>
      <c r="D13" s="96" t="s">
        <v>92</v>
      </c>
      <c r="E13" s="17" t="s">
        <v>89</v>
      </c>
      <c r="F13" s="96" t="s">
        <v>92</v>
      </c>
      <c r="G13" s="17" t="s">
        <v>89</v>
      </c>
      <c r="H13" s="17" t="s">
        <v>89</v>
      </c>
      <c r="I13" s="17" t="s">
        <v>89</v>
      </c>
      <c r="J13" s="96" t="s">
        <v>92</v>
      </c>
      <c r="K13" s="17" t="s">
        <v>88</v>
      </c>
      <c r="L13" s="93"/>
    </row>
    <row r="14" spans="1:12" s="4" customFormat="1" ht="55.5" customHeight="1" hidden="1">
      <c r="A14" s="75">
        <v>2</v>
      </c>
      <c r="B14" s="114" t="s">
        <v>97</v>
      </c>
      <c r="C14" s="4">
        <v>3072</v>
      </c>
      <c r="D14" s="96" t="s">
        <v>92</v>
      </c>
      <c r="E14" s="17" t="s">
        <v>89</v>
      </c>
      <c r="F14" s="96" t="s">
        <v>92</v>
      </c>
      <c r="G14" s="17" t="s">
        <v>89</v>
      </c>
      <c r="H14" s="90" t="s">
        <v>89</v>
      </c>
      <c r="I14" s="66" t="s">
        <v>89</v>
      </c>
      <c r="J14" s="96" t="s">
        <v>92</v>
      </c>
      <c r="K14" s="17" t="s">
        <v>88</v>
      </c>
      <c r="L14" s="94"/>
    </row>
    <row r="15" spans="1:12" s="4" customFormat="1" ht="12.75" hidden="1">
      <c r="A15" s="75" t="s">
        <v>30</v>
      </c>
      <c r="B15" s="115"/>
      <c r="C15" s="115"/>
      <c r="D15" s="116"/>
      <c r="E15" s="117"/>
      <c r="F15" s="118"/>
      <c r="G15" s="117"/>
      <c r="H15" s="119"/>
      <c r="I15" s="115"/>
      <c r="J15" s="120"/>
      <c r="K15" s="117"/>
      <c r="L15" s="44"/>
    </row>
    <row r="16" spans="1:12" s="4" customFormat="1" ht="12.75" hidden="1">
      <c r="A16" s="64" t="s">
        <v>23</v>
      </c>
      <c r="B16" s="115"/>
      <c r="C16" s="115"/>
      <c r="D16" s="116"/>
      <c r="E16" s="117"/>
      <c r="F16" s="118"/>
      <c r="G16" s="117"/>
      <c r="H16" s="119"/>
      <c r="I16" s="115"/>
      <c r="J16" s="120"/>
      <c r="K16" s="117"/>
      <c r="L16" s="44"/>
    </row>
    <row r="17" spans="1:12" s="8" customFormat="1" ht="12.75" hidden="1">
      <c r="A17" s="76" t="s">
        <v>21</v>
      </c>
      <c r="B17" s="14"/>
      <c r="C17" s="14"/>
      <c r="D17" s="17"/>
      <c r="E17" s="17"/>
      <c r="F17" s="17"/>
      <c r="G17" s="17"/>
      <c r="H17" s="17"/>
      <c r="I17" s="17"/>
      <c r="J17" s="17"/>
      <c r="K17" s="17"/>
      <c r="L17" s="93"/>
    </row>
    <row r="18" spans="1:12" s="8" customFormat="1" ht="33.75" hidden="1">
      <c r="A18" s="76">
        <v>2</v>
      </c>
      <c r="B18" s="114" t="s">
        <v>93</v>
      </c>
      <c r="C18" s="14">
        <v>715.33</v>
      </c>
      <c r="D18" s="96" t="s">
        <v>92</v>
      </c>
      <c r="E18" s="17" t="s">
        <v>89</v>
      </c>
      <c r="F18" s="96" t="s">
        <v>92</v>
      </c>
      <c r="G18" s="17" t="s">
        <v>89</v>
      </c>
      <c r="H18" s="90" t="s">
        <v>89</v>
      </c>
      <c r="I18" s="66" t="s">
        <v>89</v>
      </c>
      <c r="J18" s="96" t="s">
        <v>92</v>
      </c>
      <c r="K18" s="17" t="s">
        <v>88</v>
      </c>
      <c r="L18" s="93"/>
    </row>
    <row r="19" spans="1:12" s="8" customFormat="1" ht="33.75" hidden="1">
      <c r="A19" s="76">
        <v>3</v>
      </c>
      <c r="B19" s="114" t="s">
        <v>94</v>
      </c>
      <c r="C19" s="14">
        <v>719.15</v>
      </c>
      <c r="D19" s="96" t="s">
        <v>92</v>
      </c>
      <c r="E19" s="17" t="s">
        <v>89</v>
      </c>
      <c r="F19" s="96" t="s">
        <v>92</v>
      </c>
      <c r="G19" s="17" t="s">
        <v>89</v>
      </c>
      <c r="H19" s="90" t="s">
        <v>89</v>
      </c>
      <c r="I19" s="66" t="s">
        <v>89</v>
      </c>
      <c r="J19" s="96" t="s">
        <v>92</v>
      </c>
      <c r="K19" s="17" t="s">
        <v>88</v>
      </c>
      <c r="L19" s="93"/>
    </row>
    <row r="20" spans="1:12" s="8" customFormat="1" ht="33.75" hidden="1">
      <c r="A20" s="76">
        <v>4</v>
      </c>
      <c r="B20" s="114" t="s">
        <v>95</v>
      </c>
      <c r="C20" s="14">
        <v>681.62</v>
      </c>
      <c r="D20" s="96" t="s">
        <v>92</v>
      </c>
      <c r="E20" s="17" t="s">
        <v>89</v>
      </c>
      <c r="F20" s="96" t="s">
        <v>92</v>
      </c>
      <c r="G20" s="17" t="s">
        <v>89</v>
      </c>
      <c r="H20" s="90" t="s">
        <v>89</v>
      </c>
      <c r="I20" s="66" t="s">
        <v>89</v>
      </c>
      <c r="J20" s="96" t="s">
        <v>92</v>
      </c>
      <c r="K20" s="17" t="s">
        <v>88</v>
      </c>
      <c r="L20" s="93"/>
    </row>
    <row r="21" spans="1:12" s="8" customFormat="1" ht="33.75" hidden="1">
      <c r="A21" s="76">
        <v>5</v>
      </c>
      <c r="B21" s="114" t="s">
        <v>96</v>
      </c>
      <c r="C21" s="14">
        <v>735.71</v>
      </c>
      <c r="D21" s="96" t="s">
        <v>92</v>
      </c>
      <c r="E21" s="17" t="s">
        <v>89</v>
      </c>
      <c r="F21" s="96" t="s">
        <v>92</v>
      </c>
      <c r="G21" s="17" t="s">
        <v>89</v>
      </c>
      <c r="H21" s="90" t="s">
        <v>89</v>
      </c>
      <c r="I21" s="66" t="s">
        <v>89</v>
      </c>
      <c r="J21" s="96" t="s">
        <v>92</v>
      </c>
      <c r="K21" s="17" t="s">
        <v>88</v>
      </c>
      <c r="L21" s="93"/>
    </row>
    <row r="22" spans="1:12" s="8" customFormat="1" ht="33.75" hidden="1">
      <c r="A22" s="76">
        <v>6</v>
      </c>
      <c r="B22" s="114" t="s">
        <v>97</v>
      </c>
      <c r="C22" s="14">
        <v>3072</v>
      </c>
      <c r="D22" s="96" t="s">
        <v>92</v>
      </c>
      <c r="E22" s="17" t="s">
        <v>89</v>
      </c>
      <c r="F22" s="96" t="s">
        <v>92</v>
      </c>
      <c r="G22" s="17" t="s">
        <v>89</v>
      </c>
      <c r="H22" s="90" t="s">
        <v>89</v>
      </c>
      <c r="I22" s="66" t="s">
        <v>89</v>
      </c>
      <c r="J22" s="96" t="s">
        <v>92</v>
      </c>
      <c r="K22" s="17" t="s">
        <v>88</v>
      </c>
      <c r="L22" s="93"/>
    </row>
    <row r="23" spans="1:12" s="8" customFormat="1" ht="33.75">
      <c r="A23" s="91">
        <v>2</v>
      </c>
      <c r="B23" s="114" t="s">
        <v>98</v>
      </c>
      <c r="C23" s="134">
        <v>3081</v>
      </c>
      <c r="D23" s="96" t="s">
        <v>92</v>
      </c>
      <c r="E23" s="17" t="s">
        <v>89</v>
      </c>
      <c r="F23" s="96" t="s">
        <v>92</v>
      </c>
      <c r="G23" s="17" t="s">
        <v>89</v>
      </c>
      <c r="H23" s="90" t="s">
        <v>89</v>
      </c>
      <c r="I23" s="66" t="s">
        <v>89</v>
      </c>
      <c r="J23" s="96" t="s">
        <v>92</v>
      </c>
      <c r="K23" s="17" t="s">
        <v>88</v>
      </c>
      <c r="L23" s="93"/>
    </row>
    <row r="24" spans="1:12" s="8" customFormat="1" ht="0.75" customHeight="1">
      <c r="A24" s="76">
        <v>2</v>
      </c>
      <c r="B24" s="64" t="s">
        <v>70</v>
      </c>
      <c r="C24" s="64">
        <v>1364.9</v>
      </c>
      <c r="D24" s="73" t="s">
        <v>87</v>
      </c>
      <c r="E24" s="77" t="s">
        <v>88</v>
      </c>
      <c r="F24" s="17" t="s">
        <v>87</v>
      </c>
      <c r="G24" s="77" t="s">
        <v>88</v>
      </c>
      <c r="H24" s="17"/>
      <c r="I24" s="74" t="s">
        <v>89</v>
      </c>
      <c r="J24" s="73" t="s">
        <v>87</v>
      </c>
      <c r="K24" s="77" t="s">
        <v>88</v>
      </c>
      <c r="L24" s="94"/>
    </row>
    <row r="25" spans="1:12" s="4" customFormat="1" ht="12.75">
      <c r="A25" s="48" t="s">
        <v>24</v>
      </c>
      <c r="B25" s="44" t="s">
        <v>69</v>
      </c>
      <c r="C25" s="44">
        <v>3081</v>
      </c>
      <c r="D25" s="5"/>
      <c r="E25" s="45"/>
      <c r="F25" s="2"/>
      <c r="G25" s="13"/>
      <c r="H25" s="46"/>
      <c r="I25" s="44"/>
      <c r="J25" s="47"/>
      <c r="K25" s="2"/>
      <c r="L25" s="44"/>
    </row>
  </sheetData>
  <sheetProtection/>
  <mergeCells count="19">
    <mergeCell ref="L8:L9"/>
    <mergeCell ref="B8:B10"/>
    <mergeCell ref="C8:C9"/>
    <mergeCell ref="G9:G10"/>
    <mergeCell ref="F9:F10"/>
    <mergeCell ref="H8:I8"/>
    <mergeCell ref="F8:G8"/>
    <mergeCell ref="D8:E8"/>
    <mergeCell ref="D9:D10"/>
    <mergeCell ref="E9:E10"/>
    <mergeCell ref="G1:K6"/>
    <mergeCell ref="A12:C12"/>
    <mergeCell ref="A7:K7"/>
    <mergeCell ref="J8:K8"/>
    <mergeCell ref="J9:J10"/>
    <mergeCell ref="K9:K10"/>
    <mergeCell ref="A8:A10"/>
    <mergeCell ref="H9:H10"/>
    <mergeCell ref="I9:I10"/>
  </mergeCells>
  <printOptions/>
  <pageMargins left="0.8661417322834646" right="0.7086614173228347" top="0.984251968503937" bottom="0.7480314960629921" header="0.31496062992125984" footer="0.31496062992125984"/>
  <pageSetup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2013-06-05T10:15:28Z</cp:lastPrinted>
  <dcterms:created xsi:type="dcterms:W3CDTF">2009-02-02T12:53:08Z</dcterms:created>
  <dcterms:modified xsi:type="dcterms:W3CDTF">2013-06-05T10:17:30Z</dcterms:modified>
  <cp:category/>
  <cp:version/>
  <cp:contentType/>
  <cp:contentStatus/>
</cp:coreProperties>
</file>